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arasova\Desktop\Сайт УКХ\Теплоснабжение\Теплоснабжение 2022г\"/>
    </mc:Choice>
  </mc:AlternateContent>
  <xr:revisionPtr revIDLastSave="0" documentId="13_ncr:1_{1949C1EE-E410-49DF-B960-4D1408E0236C}" xr6:coauthVersionLast="47" xr6:coauthVersionMax="47" xr10:uidLastSave="{00000000-0000-0000-0000-000000000000}"/>
  <bookViews>
    <workbookView xWindow="-120" yWindow="-120" windowWidth="29040" windowHeight="15840" xr2:uid="{4CE3CA23-E191-4298-882B-F4FE2ED7B91B}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Лист1!$F$63:$H$63</definedName>
    <definedName name="List01_flag_index_2">Лист1!$F$65:$H$65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68" i="1"/>
  <c r="G66" i="1"/>
  <c r="F58" i="1"/>
  <c r="F57" i="1"/>
  <c r="F54" i="1"/>
  <c r="F53" i="1"/>
  <c r="F52" i="1"/>
  <c r="F51" i="1"/>
  <c r="F50" i="1"/>
  <c r="F47" i="1"/>
  <c r="F46" i="1" s="1"/>
  <c r="G45" i="1"/>
  <c r="F45" i="1"/>
  <c r="C43" i="1"/>
  <c r="C42" i="1"/>
  <c r="C41" i="1"/>
  <c r="F40" i="1"/>
  <c r="F39" i="1" s="1"/>
  <c r="F32" i="1" s="1"/>
  <c r="C40" i="1"/>
  <c r="G39" i="1"/>
  <c r="C38" i="1"/>
  <c r="G32" i="1"/>
  <c r="G30" i="1" s="1"/>
  <c r="G31" i="1"/>
  <c r="G29" i="1"/>
  <c r="F29" i="1"/>
  <c r="G28" i="1"/>
  <c r="F28" i="1"/>
  <c r="G27" i="1"/>
  <c r="F27" i="1"/>
  <c r="C11" i="1"/>
  <c r="C10" i="1"/>
  <c r="C9" i="1"/>
  <c r="C8" i="1"/>
  <c r="G7" i="1"/>
  <c r="F7" i="1"/>
  <c r="C6" i="1"/>
  <c r="F68" i="1" l="1"/>
  <c r="F66" i="1" s="1"/>
  <c r="F30" i="1" s="1"/>
  <c r="F70" i="1" s="1"/>
  <c r="F120" i="1" s="1"/>
  <c r="G70" i="1"/>
  <c r="G1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5" authorId="0" shapeId="0" xr:uid="{A9B88747-A21C-49E2-9025-EE7EBB2FD1A1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25" authorId="0" shapeId="0" xr:uid="{EF78B4B2-4929-47B4-99DD-578844AAC5C0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<sst xmlns="http://schemas.openxmlformats.org/spreadsheetml/2006/main" count="305" uniqueCount="205">
  <si>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</si>
  <si>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</si>
  <si>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</si>
  <si>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</si>
  <si>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</si>
  <si>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</si>
  <si>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</si>
  <si>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</si>
  <si>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</si>
  <si>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</si>
  <si>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</si>
  <si>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</si>
  <si>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</si>
  <si>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</si>
  <si>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</si>
  <si>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</si>
  <si>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</si>
  <si>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</si>
  <si>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</si>
  <si>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</si>
  <si>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</si>
  <si>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</si>
  <si>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</si>
  <si>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</si>
  <si>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</si>
  <si>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</si>
  <si>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</si>
  <si>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</si>
  <si>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</si>
  <si>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</si>
  <si>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</si>
  <si>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</si>
  <si>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</si>
  <si>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</si>
  <si>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</si>
  <si>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</si>
  <si>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</si>
  <si>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</si>
  <si>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</si>
  <si>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</si>
  <si>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</si>
  <si>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</si>
  <si>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газ природный по регулируемой цене</t>
  </si>
  <si>
    <t>тыс м3</t>
  </si>
  <si>
    <t>Торги/аукционы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</si>
  <si>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</si>
  <si>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</si>
  <si>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</si>
  <si>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</si>
  <si>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</si>
  <si>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</si>
  <si>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</si>
  <si>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</si>
  <si>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</si>
  <si>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</si>
  <si>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</si>
  <si>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</si>
  <si>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</si>
  <si>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</si>
  <si>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</si>
  <si>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</si>
  <si>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</si>
  <si>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</si>
  <si>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</si>
  <si>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</si>
  <si>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</si>
  <si>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</si>
  <si>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</si>
  <si>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</si>
  <si>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</si>
  <si>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</si>
  <si>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</si>
  <si>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</si>
  <si>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</si>
  <si>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</si>
  <si>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</si>
  <si>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</si>
  <si>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</si>
  <si>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</si>
  <si>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</si>
  <si>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</si>
  <si>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</si>
  <si>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</si>
  <si>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</si>
  <si>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</si>
  <si>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</si>
  <si>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</si>
  <si>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</si>
  <si>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</si>
  <si>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</si>
  <si>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</si>
  <si>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</si>
  <si>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</si>
  <si>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</si>
  <si>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</si>
  <si>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Административные расходы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</si>
  <si>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</si>
  <si>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</si>
  <si>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</si>
  <si>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</si>
  <si>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</si>
  <si>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</si>
  <si>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</si>
  <si>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</si>
  <si>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</si>
  <si>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</si>
  <si>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</si>
  <si>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</si>
  <si>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</si>
  <si>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</si>
  <si>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</si>
  <si>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</si>
  <si>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</si>
  <si>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</si>
  <si>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</si>
  <si>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</si>
  <si>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</si>
  <si>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</si>
  <si>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</si>
  <si>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</si>
  <si>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</si>
  <si>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https://portal.eias.ru/Portal/DownloadPage.aspx?type=12&amp;guid=2f1b7cc8-a769-4e77-9258-7fbd99642140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</si>
  <si>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</si>
  <si>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</si>
  <si>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</si>
  <si>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</si>
  <si>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</si>
  <si>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8.1</t>
  </si>
  <si>
    <t>Промышленно-отопительная котельная</t>
  </si>
  <si>
    <t>8.2</t>
  </si>
  <si>
    <t>Районная газовая котельная</t>
  </si>
  <si>
    <t>8.3</t>
  </si>
  <si>
    <t>Котельная с. Хабарное</t>
  </si>
  <si>
    <t>8.4</t>
  </si>
  <si>
    <t>Котельная с. Пригорное</t>
  </si>
  <si>
    <t>8.5</t>
  </si>
  <si>
    <t>Котельная № 1 п. Новорудный</t>
  </si>
  <si>
    <t>8.6</t>
  </si>
  <si>
    <t>Котельная № 2 п. Новорудный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</si>
  <si>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</si>
  <si>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</si>
  <si>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</si>
  <si>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</si>
  <si>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</si>
  <si>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</si>
  <si>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</si>
  <si>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</si>
  <si>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</si>
  <si>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</si>
  <si>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</si>
  <si>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</si>
  <si>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</si>
  <si>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</si>
  <si>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</si>
  <si>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</si>
  <si>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</si>
  <si>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</si>
  <si>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</si>
  <si>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</si>
  <si>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</si>
  <si>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</si>
  <si>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</si>
  <si>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</si>
  <si>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</si>
  <si>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</si>
  <si>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</si>
  <si>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</si>
  <si>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</si>
  <si>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</si>
  <si>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</si>
  <si>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</si>
  <si>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</si>
  <si>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</si>
  <si>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</si>
  <si>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</si>
  <si>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</si>
  <si>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</si>
  <si>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</si>
  <si>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</si>
  <si>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</si>
  <si>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</si>
  <si>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</si>
  <si>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</si>
  <si>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</si>
  <si>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</si>
  <si>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</si>
  <si>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</si>
  <si>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</si>
  <si>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</si>
  <si>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</si>
  <si>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</si>
  <si>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</si>
  <si>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</si>
  <si>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</si>
  <si>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</si>
  <si>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</si>
  <si>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</si>
  <si>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</si>
  <si>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https://portal.eias.ru/Portal/DownloadPage.aspx?type=12&amp;guid=4ebfa441-7d66-42b3-8a5a-167384a06a0c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</si>
  <si>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</si>
  <si>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</si>
  <si>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</si>
  <si>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</si>
  <si>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</si>
  <si>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Форма 7    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</si>
</sst>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8" fillId="0" borderId="0"/>
    <xf numFmtId="0" fontId="10" fillId="0" borderId="5" applyBorder="0">
      <alignment horizontal="center" vertical="center" wrapText="1"/>
    </xf>
    <xf numFmtId="49" fontId="5" fillId="0" borderId="0" applyBorder="0">
      <alignment vertical="top"/>
    </xf>
    <xf numFmtId="49" fontId="16" fillId="6" borderId="0" applyBorder="0">
      <alignment vertical="top"/>
    </xf>
    <xf numFmtId="0" fontId="2" fillId="0" borderId="0"/>
  </cellStyleXfs>
  <cellXfs count="99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4" fontId="5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2" applyFont="1" applyBorder="1" applyAlignment="1">
      <alignment vertical="top" wrapText="1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164" fontId="5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 indent="2"/>
      <protection locked="0"/>
    </xf>
    <xf numFmtId="49" fontId="4" fillId="0" borderId="0" xfId="2" applyNumberFormat="1" applyFont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 indent="2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 indent="3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9" fillId="0" borderId="0" xfId="3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4" applyFont="1" applyBorder="1">
      <alignment horizontal="center" vertical="center" wrapText="1"/>
    </xf>
    <xf numFmtId="0" fontId="5" fillId="0" borderId="4" xfId="4" applyFont="1" applyBorder="1" applyAlignment="1">
      <alignment horizontal="left" vertical="top" wrapText="1"/>
    </xf>
    <xf numFmtId="49" fontId="11" fillId="0" borderId="6" xfId="4" applyNumberFormat="1" applyFont="1" applyBorder="1">
      <alignment horizontal="center" vertical="center" wrapText="1"/>
    </xf>
    <xf numFmtId="0" fontId="11" fillId="0" borderId="6" xfId="4" applyFont="1" applyBorder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4" borderId="1" xfId="2" applyFont="1" applyFill="1" applyBorder="1" applyAlignment="1">
      <alignment horizontal="right" vertical="center" wrapText="1"/>
    </xf>
    <xf numFmtId="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2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 indent="1"/>
    </xf>
    <xf numFmtId="49" fontId="12" fillId="0" borderId="3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 indent="2"/>
    </xf>
    <xf numFmtId="0" fontId="12" fillId="0" borderId="1" xfId="2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 indent="3"/>
    </xf>
    <xf numFmtId="4" fontId="12" fillId="0" borderId="1" xfId="2" applyNumberFormat="1" applyFont="1" applyBorder="1" applyAlignment="1">
      <alignment horizontal="right" vertical="center" wrapText="1"/>
    </xf>
    <xf numFmtId="49" fontId="5" fillId="5" borderId="4" xfId="2" applyNumberFormat="1" applyFont="1" applyFill="1" applyBorder="1" applyAlignment="1">
      <alignment vertical="center" wrapText="1"/>
    </xf>
    <xf numFmtId="49" fontId="15" fillId="5" borderId="7" xfId="5" applyFont="1" applyFill="1" applyBorder="1" applyAlignment="1">
      <alignment horizontal="left" vertical="center" indent="2"/>
    </xf>
    <xf numFmtId="0" fontId="5" fillId="5" borderId="7" xfId="2" applyFont="1" applyFill="1" applyBorder="1" applyAlignment="1">
      <alignment vertical="center" wrapText="1"/>
    </xf>
    <xf numFmtId="0" fontId="3" fillId="5" borderId="2" xfId="2" applyFont="1" applyFill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 indent="2"/>
    </xf>
    <xf numFmtId="16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49" fontId="5" fillId="7" borderId="1" xfId="7" applyNumberFormat="1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 indent="1"/>
    </xf>
    <xf numFmtId="0" fontId="12" fillId="0" borderId="8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 indent="2"/>
    </xf>
    <xf numFmtId="0" fontId="12" fillId="0" borderId="11" xfId="2" applyFont="1" applyBorder="1" applyAlignment="1">
      <alignment horizontal="center" vertical="center" wrapText="1"/>
    </xf>
    <xf numFmtId="49" fontId="12" fillId="0" borderId="1" xfId="7" applyNumberFormat="1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 indent="1"/>
    </xf>
    <xf numFmtId="4" fontId="5" fillId="4" borderId="8" xfId="2" applyNumberFormat="1" applyFont="1" applyFill="1" applyBorder="1" applyAlignment="1">
      <alignment horizontal="right" vertical="center" wrapText="1"/>
    </xf>
    <xf numFmtId="49" fontId="5" fillId="0" borderId="1" xfId="2" applyNumberFormat="1" applyFont="1" applyBorder="1" applyAlignment="1">
      <alignment vertical="center" wrapText="1"/>
    </xf>
    <xf numFmtId="0" fontId="5" fillId="0" borderId="8" xfId="2" applyFont="1" applyBorder="1" applyAlignment="1">
      <alignment vertical="top" wrapText="1"/>
    </xf>
    <xf numFmtId="49" fontId="5" fillId="2" borderId="1" xfId="2" applyNumberFormat="1" applyFont="1" applyFill="1" applyBorder="1" applyAlignment="1" applyProtection="1">
      <alignment horizontal="left" vertical="center" wrapText="1" indent="2"/>
      <protection locked="0"/>
    </xf>
    <xf numFmtId="49" fontId="1" fillId="3" borderId="1" xfId="1" applyNumberFormat="1" applyFill="1" applyBorder="1" applyAlignment="1" applyProtection="1">
      <alignment horizontal="left" vertical="center" wrapText="1"/>
      <protection locked="0"/>
    </xf>
    <xf numFmtId="49" fontId="12" fillId="0" borderId="8" xfId="2" applyNumberFormat="1" applyFont="1" applyBorder="1" applyAlignment="1">
      <alignment horizontal="center" vertical="center" wrapText="1"/>
    </xf>
    <xf numFmtId="0" fontId="12" fillId="0" borderId="8" xfId="2" applyFont="1" applyBorder="1" applyAlignment="1">
      <alignment horizontal="left" vertical="center" wrapText="1" indent="1"/>
    </xf>
    <xf numFmtId="49" fontId="12" fillId="0" borderId="1" xfId="2" applyNumberFormat="1" applyFont="1" applyBorder="1" applyAlignment="1">
      <alignment vertical="center" wrapText="1"/>
    </xf>
    <xf numFmtId="0" fontId="12" fillId="0" borderId="8" xfId="2" applyFont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15" fillId="5" borderId="7" xfId="5" applyFont="1" applyFill="1" applyBorder="1" applyAlignment="1">
      <alignment horizontal="left" vertical="center" indent="1"/>
    </xf>
    <xf numFmtId="0" fontId="5" fillId="0" borderId="11" xfId="2" applyFont="1" applyBorder="1" applyAlignment="1">
      <alignment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 inden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/>
    </xf>
    <xf numFmtId="49" fontId="12" fillId="0" borderId="11" xfId="2" applyNumberFormat="1" applyFont="1" applyBorder="1" applyAlignment="1">
      <alignment horizontal="left" vertical="center" wrapText="1"/>
    </xf>
    <xf numFmtId="0" fontId="17" fillId="0" borderId="0" xfId="2" applyFont="1" applyAlignment="1">
      <alignment horizontal="righ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/>
    </xf>
    <xf numFmtId="0" fontId="19" fillId="0" borderId="0" xfId="3" applyFont="1" applyAlignment="1">
      <alignment vertical="center" wrapText="1"/>
    </xf>
    <xf numFmtId="49" fontId="3" fillId="0" borderId="0" xfId="2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4" applyFont="1" applyBorder="1">
      <alignment horizontal="center" vertical="center" wrapText="1"/>
    </xf>
    <xf numFmtId="0" fontId="19" fillId="0" borderId="0" xfId="3" applyFont="1" applyAlignment="1">
      <alignment vertical="center" wrapText="1"/>
    </xf>
    <xf numFmtId="0" fontId="5" fillId="0" borderId="0" xfId="2" applyFont="1" applyAlignment="1">
      <alignment horizontal="left" vertical="top" wrapText="1"/>
    </xf>
    <xf numFmtId="49" fontId="4" fillId="0" borderId="0" xfId="2" applyNumberFormat="1" applyFont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49" fontId="13" fillId="0" borderId="9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</cellXfs>
  <cellStyles count="8">
    <cellStyle name="Гиперссылка" xfId="1" builtinId="8"/>
    <cellStyle name="ЗаголовокСтолбца" xfId="4" xr:uid="{67265CE7-385D-455A-86F1-D144ACA1B476}"/>
    <cellStyle name="Обычный" xfId="0" builtinId="0"/>
    <cellStyle name="Обычный 3" xfId="5" xr:uid="{88ED79CD-8659-40C6-85CD-D49EC4D9B359}"/>
    <cellStyle name="Обычный 4" xfId="6" xr:uid="{19613026-3503-4FA5-9F42-BBD0E868BED2}"/>
    <cellStyle name="Обычный_ЖКУ_проект3" xfId="7" xr:uid="{2F84A561-0A2A-43C2-9B68-8751AB75D8D0}"/>
    <cellStyle name="Обычный_Мониторинг инвестиций" xfId="2" xr:uid="{29F7CAA9-D5A2-4C07-AE1C-AA60B709FE3D}"/>
    <cellStyle name="Обычный_Шаблон по источникам для Модуля Реестр (2)" xfId="3" xr:uid="{6184CAE4-D9C4-4907-8D8A-BFDB99746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BALANCE\&#1041;&#1040;&#1051;&#1040;&#1053;&#1057;%20&#1074;%20&#1090;&#1077;&#1095;&#1077;&#1085;&#1080;&#1080;%2030%20&#1076;&#1085;&#1077;&#1081;%20&#1076;&#1086;%2030.04.2023\2022%20FAS%20JKH%20OPEN%20INFO%20BALANCE\FAS.JKH.OPEN.INFO.BALANCE.WARM(v2.0.1).xlsb" TargetMode="External"/><Relationship Id="rId1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BALANCE\&#1041;&#1040;&#1051;&#1040;&#1053;&#1057;%20&#1074;%20&#1090;&#1077;&#1095;&#1077;&#1085;&#1080;&#1080;%2030%20&#1076;&#1085;&#1077;&#1081;%20&#1076;&#1086;%2030.04.2023\2022%20FAS%20JKH%20OPEN%20INFO%20BALANCE\FAS.JKH.OPEN.INFO.BALANCE.WARM(v2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31.03.2023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EC56-EBCE-44E7-BC18-3C1E65892155}">
  <dimension ref="A1:Z286"/>
  <sheetViews>
    <sheetView tabSelected="1" topLeftCell="C20" zoomScaleNormal="100" workbookViewId="0">
      <selection activeCell="F25" sqref="F25"/>
    </sheetView>
  </sheetViews>
  <sheetFormatPr defaultColWidth="9.140625" defaultRowHeight="10.5" customHeight="1" x14ac:dyDescent="0.25"/>
  <cols>
    <col min="1" max="1" width="19.140625" style="1" hidden="1" customWidth="1"/>
    <col min="2" max="2" width="16.85546875" style="2" hidden="1" customWidth="1"/>
    <col min="3" max="3" width="7.7109375" style="11" customWidth="1"/>
    <col min="4" max="4" width="54.5703125" style="11" customWidth="1"/>
    <col min="5" max="5" width="10.42578125" style="11" customWidth="1"/>
    <col min="6" max="7" width="40.7109375" style="11" customWidth="1"/>
    <col min="8" max="8" width="93.42578125" style="11" customWidth="1"/>
    <col min="9" max="12" width="3.7109375" style="2" customWidth="1"/>
    <col min="13" max="13" width="10.5703125" style="3" customWidth="1"/>
    <col min="14" max="14" width="34.7109375" style="2" customWidth="1"/>
    <col min="15" max="15" width="9.42578125" style="2" customWidth="1"/>
    <col min="16" max="16" width="9.140625" style="9"/>
    <col min="17" max="21" width="9.140625" style="2"/>
    <col min="22" max="26" width="9.140625" style="10"/>
    <col min="27" max="16384" width="9.140625" style="11"/>
  </cols>
  <sheetData>
    <row r="1" spans="1:26" s="2" customFormat="1" ht="10.5" hidden="1" customHeight="1" x14ac:dyDescent="0.25">
      <c r="A1" s="1"/>
      <c r="F1" s="2">
        <v>4</v>
      </c>
      <c r="G1" s="2">
        <v>5</v>
      </c>
      <c r="M1" s="3"/>
    </row>
    <row r="2" spans="1:26" s="2" customFormat="1" ht="22.5" hidden="1" x14ac:dyDescent="0.25">
      <c r="A2" s="1"/>
      <c r="C2" s="4"/>
      <c r="D2" s="5"/>
      <c r="E2" s="6" t="s">
        <v>0</v>
      </c>
      <c r="F2" s="7"/>
      <c r="G2" s="7"/>
      <c r="H2" s="8" t="s">
        <v>1</v>
      </c>
      <c r="M2" s="3"/>
      <c r="P2" s="9"/>
      <c r="V2" s="10"/>
      <c r="W2" s="10"/>
      <c r="X2" s="10"/>
      <c r="Y2" s="10"/>
      <c r="Z2" s="10"/>
    </row>
    <row r="3" spans="1:26" ht="10.5" hidden="1" customHeight="1" x14ac:dyDescent="0.25"/>
    <row r="4" spans="1:26" ht="22.5" hidden="1" x14ac:dyDescent="0.25">
      <c r="C4" s="12"/>
      <c r="D4" s="5"/>
      <c r="E4" s="6" t="s">
        <v>2</v>
      </c>
      <c r="F4" s="13"/>
      <c r="G4" s="13"/>
      <c r="H4" s="14" t="s">
        <v>3</v>
      </c>
    </row>
    <row r="5" spans="1:26" ht="10.5" hidden="1" customHeight="1" x14ac:dyDescent="0.25"/>
    <row r="6" spans="1:26" ht="22.5" hidden="1" x14ac:dyDescent="0.25">
      <c r="A6" s="85"/>
      <c r="B6" s="3" t="s">
        <v>4</v>
      </c>
      <c r="C6" s="15">
        <f>A6</f>
        <v>0</v>
      </c>
      <c r="D6" s="16"/>
      <c r="E6" s="6" t="s">
        <v>5</v>
      </c>
      <c r="F6" s="6" t="s">
        <v>5</v>
      </c>
      <c r="G6" s="6" t="s">
        <v>5</v>
      </c>
      <c r="H6" s="14" t="s">
        <v>6</v>
      </c>
    </row>
    <row r="7" spans="1:26" s="2" customFormat="1" ht="11.25" hidden="1" x14ac:dyDescent="0.25">
      <c r="A7" s="85"/>
      <c r="C7" s="18"/>
      <c r="D7" s="19" t="s">
        <v>7</v>
      </c>
      <c r="E7" s="20"/>
      <c r="F7" s="20">
        <f>F8*F9+F10</f>
        <v>0</v>
      </c>
      <c r="G7" s="20">
        <f>G8*G9+G10</f>
        <v>0</v>
      </c>
      <c r="H7" s="21"/>
      <c r="M7" s="3"/>
    </row>
    <row r="8" spans="1:26" ht="22.5" hidden="1" x14ac:dyDescent="0.25">
      <c r="A8" s="85"/>
      <c r="C8" s="15" t="str">
        <f>A6&amp;".1"</f>
        <v>.1</v>
      </c>
      <c r="D8" s="22" t="s">
        <v>8</v>
      </c>
      <c r="E8" s="23"/>
      <c r="F8" s="7"/>
      <c r="G8" s="7"/>
      <c r="H8" s="14" t="s">
        <v>9</v>
      </c>
    </row>
    <row r="9" spans="1:26" ht="11.25" hidden="1" x14ac:dyDescent="0.25">
      <c r="A9" s="85"/>
      <c r="C9" s="15" t="str">
        <f>A6&amp;".2"</f>
        <v>.2</v>
      </c>
      <c r="D9" s="22" t="s">
        <v>10</v>
      </c>
      <c r="E9" s="6" t="s">
        <v>0</v>
      </c>
      <c r="F9" s="7"/>
      <c r="G9" s="7"/>
      <c r="H9" s="14"/>
    </row>
    <row r="10" spans="1:26" ht="11.25" hidden="1" x14ac:dyDescent="0.25">
      <c r="A10" s="85"/>
      <c r="C10" s="15" t="str">
        <f>A6&amp;".3"</f>
        <v>.3</v>
      </c>
      <c r="D10" s="22" t="s">
        <v>11</v>
      </c>
      <c r="E10" s="6" t="s">
        <v>0</v>
      </c>
      <c r="F10" s="7"/>
      <c r="G10" s="7"/>
      <c r="H10" s="14"/>
    </row>
    <row r="11" spans="1:26" ht="11.25" hidden="1" x14ac:dyDescent="0.25">
      <c r="A11" s="85"/>
      <c r="C11" s="15" t="str">
        <f>A6&amp;".4"</f>
        <v>.4</v>
      </c>
      <c r="D11" s="22" t="s">
        <v>12</v>
      </c>
      <c r="E11" s="6" t="s">
        <v>5</v>
      </c>
      <c r="F11" s="24"/>
      <c r="G11" s="24"/>
      <c r="H11" s="14"/>
    </row>
    <row r="12" spans="1:26" ht="10.5" hidden="1" customHeight="1" x14ac:dyDescent="0.25"/>
    <row r="13" spans="1:26" ht="22.5" hidden="1" x14ac:dyDescent="0.25">
      <c r="C13" s="12"/>
      <c r="D13" s="5"/>
      <c r="E13" s="6" t="s">
        <v>13</v>
      </c>
      <c r="F13" s="13"/>
      <c r="G13" s="13"/>
      <c r="H13" s="14" t="s">
        <v>14</v>
      </c>
    </row>
    <row r="14" spans="1:26" ht="10.5" hidden="1" customHeight="1" x14ac:dyDescent="0.25"/>
    <row r="15" spans="1:26" ht="22.5" hidden="1" x14ac:dyDescent="0.25">
      <c r="C15" s="12"/>
      <c r="D15" s="5"/>
      <c r="E15" s="6" t="s">
        <v>13</v>
      </c>
      <c r="F15" s="13"/>
      <c r="G15" s="13"/>
      <c r="H15" s="14" t="s">
        <v>15</v>
      </c>
    </row>
    <row r="16" spans="1:26" ht="10.5" hidden="1" customHeight="1" x14ac:dyDescent="0.25"/>
    <row r="17" spans="1:21" ht="11.25" hidden="1" x14ac:dyDescent="0.25">
      <c r="C17" s="12"/>
      <c r="D17" s="5"/>
      <c r="E17" s="6" t="s">
        <v>16</v>
      </c>
      <c r="F17" s="7"/>
      <c r="G17" s="7"/>
      <c r="H17" s="14" t="s">
        <v>17</v>
      </c>
    </row>
    <row r="18" spans="1:21" ht="10.5" hidden="1" customHeight="1" x14ac:dyDescent="0.25"/>
    <row r="19" spans="1:21" s="10" customFormat="1" ht="10.5" hidden="1" customHeight="1" x14ac:dyDescent="0.25">
      <c r="A19" s="1"/>
      <c r="B19" s="2"/>
      <c r="H19" s="10">
        <v>4</v>
      </c>
      <c r="I19" s="2"/>
      <c r="J19" s="2"/>
      <c r="K19" s="2"/>
      <c r="L19" s="2"/>
      <c r="M19" s="3"/>
      <c r="N19" s="2"/>
      <c r="O19" s="2"/>
      <c r="P19" s="9"/>
      <c r="Q19" s="2"/>
      <c r="R19" s="2"/>
      <c r="S19" s="2"/>
      <c r="T19" s="2"/>
      <c r="U19" s="2"/>
    </row>
    <row r="20" spans="1:21" ht="3" customHeight="1" x14ac:dyDescent="0.25"/>
    <row r="21" spans="1:21" ht="79.5" customHeight="1" x14ac:dyDescent="0.25">
      <c r="C21" s="88" t="s">
        <v>204</v>
      </c>
      <c r="D21" s="88"/>
      <c r="E21" s="88"/>
      <c r="F21" s="88"/>
      <c r="G21" s="84"/>
      <c r="H21" s="25"/>
    </row>
    <row r="22" spans="1:21" ht="10.5" hidden="1" customHeight="1" x14ac:dyDescent="0.25"/>
    <row r="23" spans="1:21" ht="3" customHeight="1" x14ac:dyDescent="0.25">
      <c r="F23" s="26">
        <v>22</v>
      </c>
      <c r="G23" s="26">
        <v>25</v>
      </c>
    </row>
    <row r="24" spans="1:21" ht="18" customHeight="1" x14ac:dyDescent="0.25">
      <c r="C24" s="86" t="s">
        <v>18</v>
      </c>
      <c r="D24" s="86"/>
      <c r="E24" s="86"/>
      <c r="F24" s="86"/>
      <c r="G24" s="6"/>
      <c r="H24" s="86" t="s">
        <v>19</v>
      </c>
    </row>
    <row r="25" spans="1:21" ht="112.5" x14ac:dyDescent="0.25">
      <c r="C25" s="86" t="s">
        <v>20</v>
      </c>
      <c r="D25" s="87" t="s">
        <v>21</v>
      </c>
      <c r="E25" s="87" t="s">
        <v>22</v>
      </c>
      <c r="F25" s="28" t="s">
        <v>23</v>
      </c>
      <c r="G25" s="28" t="s">
        <v>24</v>
      </c>
      <c r="H25" s="86"/>
    </row>
    <row r="26" spans="1:21" ht="21" customHeight="1" x14ac:dyDescent="0.25">
      <c r="C26" s="86"/>
      <c r="D26" s="87"/>
      <c r="E26" s="87"/>
      <c r="F26" s="27" t="s">
        <v>25</v>
      </c>
      <c r="G26" s="27" t="s">
        <v>25</v>
      </c>
      <c r="H26" s="86"/>
    </row>
    <row r="27" spans="1:21" ht="11.25" x14ac:dyDescent="0.25">
      <c r="C27" s="29" t="s">
        <v>26</v>
      </c>
      <c r="D27" s="29" t="s">
        <v>27</v>
      </c>
      <c r="E27" s="29" t="s">
        <v>28</v>
      </c>
      <c r="F27" s="30">
        <f>F1</f>
        <v>4</v>
      </c>
      <c r="G27" s="30">
        <f>G1</f>
        <v>5</v>
      </c>
      <c r="H27" s="30"/>
    </row>
    <row r="28" spans="1:21" ht="33.75" x14ac:dyDescent="0.25">
      <c r="C28" s="12" t="s">
        <v>26</v>
      </c>
      <c r="D28" s="31" t="s">
        <v>29</v>
      </c>
      <c r="E28" s="6" t="s">
        <v>5</v>
      </c>
      <c r="F28" s="32" t="str">
        <f>IF(buhg_flag="да",IF(dateBuhg="","Не указана",dateBuhg),"Не осуществлялась")</f>
        <v>31.03.2023</v>
      </c>
      <c r="G28" s="32" t="str">
        <f>IF(buhg_flag="да",IF(dateBuhg="","Не указана",dateBuhg),"Не осуществлялась")</f>
        <v>31.03.2023</v>
      </c>
      <c r="H28" s="14" t="s">
        <v>30</v>
      </c>
    </row>
    <row r="29" spans="1:21" ht="22.5" x14ac:dyDescent="0.25">
      <c r="C29" s="12" t="s">
        <v>27</v>
      </c>
      <c r="D29" s="31" t="s">
        <v>31</v>
      </c>
      <c r="E29" s="6" t="s">
        <v>0</v>
      </c>
      <c r="F29" s="33">
        <f>(214784515.83+12717514.15+17924433.53)/1000</f>
        <v>245426.46351000003</v>
      </c>
      <c r="G29" s="33">
        <f>245521986.59/1000</f>
        <v>245521.98659000001</v>
      </c>
      <c r="H29" s="14" t="s">
        <v>32</v>
      </c>
    </row>
    <row r="30" spans="1:21" ht="22.5" x14ac:dyDescent="0.25">
      <c r="C30" s="12" t="s">
        <v>28</v>
      </c>
      <c r="D30" s="31" t="s">
        <v>33</v>
      </c>
      <c r="E30" s="6" t="s">
        <v>0</v>
      </c>
      <c r="F30" s="34">
        <f>SUM(F31:F32,F45,F48:F56,F59,F62,F66)</f>
        <v>265173.83936659998</v>
      </c>
      <c r="G30" s="34">
        <f>SUM(G31:G32,G45,G48:G56,G59,G62,G66)</f>
        <v>219717.56784000003</v>
      </c>
      <c r="H30" s="14" t="s">
        <v>34</v>
      </c>
    </row>
    <row r="31" spans="1:21" ht="22.5" x14ac:dyDescent="0.25">
      <c r="C31" s="12" t="s">
        <v>35</v>
      </c>
      <c r="D31" s="35" t="s">
        <v>36</v>
      </c>
      <c r="E31" s="6" t="s">
        <v>0</v>
      </c>
      <c r="F31" s="33">
        <v>2887.61</v>
      </c>
      <c r="G31" s="33">
        <f>69551247.57/1000</f>
        <v>69551.247569999992</v>
      </c>
      <c r="H31" s="14"/>
    </row>
    <row r="32" spans="1:21" ht="11.25" x14ac:dyDescent="0.25">
      <c r="C32" s="12" t="s">
        <v>37</v>
      </c>
      <c r="D32" s="35" t="s">
        <v>38</v>
      </c>
      <c r="E32" s="6" t="s">
        <v>0</v>
      </c>
      <c r="F32" s="34">
        <f>SUMIF($D33:$D44,$D7,F33:F44)</f>
        <v>149496.6193666</v>
      </c>
      <c r="G32" s="34">
        <f>SUMIF($D33:$D44,$D7,G33:G44)</f>
        <v>0</v>
      </c>
      <c r="H32" s="14" t="s">
        <v>39</v>
      </c>
    </row>
    <row r="33" spans="1:26" s="43" customFormat="1" ht="5.25" hidden="1" x14ac:dyDescent="0.25">
      <c r="A33" s="90" t="s">
        <v>40</v>
      </c>
      <c r="B33" s="3"/>
      <c r="C33" s="36"/>
      <c r="D33" s="37"/>
      <c r="E33" s="38"/>
      <c r="F33" s="39"/>
      <c r="G33" s="39"/>
      <c r="H33" s="40"/>
      <c r="I33" s="3"/>
      <c r="J33" s="3"/>
      <c r="K33" s="3"/>
      <c r="L33" s="3"/>
      <c r="M33" s="3"/>
      <c r="N33" s="3"/>
      <c r="O33" s="3"/>
      <c r="P33" s="41"/>
      <c r="Q33" s="3"/>
      <c r="R33" s="3"/>
      <c r="S33" s="3"/>
      <c r="T33" s="3"/>
      <c r="U33" s="3"/>
      <c r="V33" s="42"/>
      <c r="W33" s="42"/>
      <c r="X33" s="42"/>
      <c r="Y33" s="42"/>
      <c r="Z33" s="42"/>
    </row>
    <row r="34" spans="1:26" s="43" customFormat="1" ht="5.25" hidden="1" x14ac:dyDescent="0.25">
      <c r="A34" s="90"/>
      <c r="B34" s="3"/>
      <c r="C34" s="44"/>
      <c r="D34" s="45"/>
      <c r="E34" s="38"/>
      <c r="F34" s="46"/>
      <c r="G34" s="46"/>
      <c r="H34" s="40"/>
      <c r="I34" s="3"/>
      <c r="J34" s="3"/>
      <c r="K34" s="3"/>
      <c r="L34" s="3"/>
      <c r="M34" s="3"/>
      <c r="N34" s="3"/>
      <c r="O34" s="3"/>
      <c r="P34" s="41"/>
      <c r="Q34" s="3"/>
      <c r="R34" s="3"/>
      <c r="S34" s="3"/>
      <c r="T34" s="3"/>
      <c r="U34" s="3"/>
      <c r="V34" s="42"/>
      <c r="W34" s="42"/>
      <c r="X34" s="42"/>
      <c r="Y34" s="42"/>
      <c r="Z34" s="42"/>
    </row>
    <row r="35" spans="1:26" s="43" customFormat="1" ht="5.25" hidden="1" x14ac:dyDescent="0.25">
      <c r="A35" s="90"/>
      <c r="B35" s="3"/>
      <c r="C35" s="44"/>
      <c r="D35" s="45"/>
      <c r="E35" s="38"/>
      <c r="F35" s="46"/>
      <c r="G35" s="46"/>
      <c r="H35" s="40"/>
      <c r="I35" s="3"/>
      <c r="J35" s="3"/>
      <c r="K35" s="3"/>
      <c r="L35" s="3"/>
      <c r="M35" s="3"/>
      <c r="N35" s="3"/>
      <c r="O35" s="3"/>
      <c r="P35" s="41"/>
      <c r="Q35" s="3"/>
      <c r="R35" s="3"/>
      <c r="S35" s="3"/>
      <c r="T35" s="3"/>
      <c r="U35" s="3"/>
      <c r="V35" s="42"/>
      <c r="W35" s="42"/>
      <c r="X35" s="42"/>
      <c r="Y35" s="42"/>
      <c r="Z35" s="42"/>
    </row>
    <row r="36" spans="1:26" s="43" customFormat="1" ht="5.25" hidden="1" x14ac:dyDescent="0.25">
      <c r="A36" s="90"/>
      <c r="B36" s="3"/>
      <c r="C36" s="44"/>
      <c r="D36" s="45"/>
      <c r="E36" s="38"/>
      <c r="F36" s="46"/>
      <c r="G36" s="46"/>
      <c r="H36" s="40"/>
      <c r="I36" s="3"/>
      <c r="J36" s="3"/>
      <c r="K36" s="3"/>
      <c r="L36" s="3"/>
      <c r="M36" s="3"/>
      <c r="N36" s="3"/>
      <c r="O36" s="3"/>
      <c r="P36" s="41"/>
      <c r="Q36" s="3"/>
      <c r="R36" s="3"/>
      <c r="S36" s="3"/>
      <c r="T36" s="3"/>
      <c r="U36" s="3"/>
      <c r="V36" s="42"/>
      <c r="W36" s="42"/>
      <c r="X36" s="42"/>
      <c r="Y36" s="42"/>
      <c r="Z36" s="42"/>
    </row>
    <row r="37" spans="1:26" s="43" customFormat="1" ht="5.25" hidden="1" x14ac:dyDescent="0.25">
      <c r="A37" s="90"/>
      <c r="B37" s="3"/>
      <c r="C37" s="44"/>
      <c r="D37" s="45"/>
      <c r="E37" s="38"/>
      <c r="F37" s="39"/>
      <c r="G37" s="39"/>
      <c r="H37" s="40"/>
      <c r="I37" s="3"/>
      <c r="J37" s="3"/>
      <c r="K37" s="3"/>
      <c r="L37" s="3"/>
      <c r="M37" s="3"/>
      <c r="N37" s="3"/>
      <c r="O37" s="3"/>
      <c r="P37" s="41"/>
      <c r="Q37" s="3"/>
      <c r="R37" s="3"/>
      <c r="S37" s="3"/>
      <c r="T37" s="3"/>
      <c r="U37" s="3"/>
      <c r="V37" s="42"/>
      <c r="W37" s="42"/>
      <c r="X37" s="42"/>
      <c r="Y37" s="42"/>
      <c r="Z37" s="42"/>
    </row>
    <row r="38" spans="1:26" ht="22.5" x14ac:dyDescent="0.25">
      <c r="A38" s="85" t="s">
        <v>41</v>
      </c>
      <c r="B38" s="3" t="s">
        <v>4</v>
      </c>
      <c r="C38" s="12" t="str">
        <f>A38</f>
        <v>3.2.1</v>
      </c>
      <c r="D38" s="16" t="s">
        <v>42</v>
      </c>
      <c r="E38" s="6" t="s">
        <v>5</v>
      </c>
      <c r="F38" s="6" t="s">
        <v>5</v>
      </c>
      <c r="G38" s="6" t="s">
        <v>5</v>
      </c>
      <c r="H38" s="14" t="s">
        <v>6</v>
      </c>
    </row>
    <row r="39" spans="1:26" s="2" customFormat="1" ht="11.25" hidden="1" x14ac:dyDescent="0.25">
      <c r="A39" s="85"/>
      <c r="C39" s="18"/>
      <c r="D39" s="19" t="s">
        <v>7</v>
      </c>
      <c r="E39" s="20"/>
      <c r="F39" s="20">
        <f>F40*F41+F42</f>
        <v>149496.6193666</v>
      </c>
      <c r="G39" s="20">
        <f>G40*G41+G42</f>
        <v>0</v>
      </c>
      <c r="H39" s="21"/>
      <c r="M39" s="3"/>
    </row>
    <row r="40" spans="1:26" ht="22.5" x14ac:dyDescent="0.25">
      <c r="A40" s="85"/>
      <c r="C40" s="15" t="str">
        <f>A38&amp;".1"</f>
        <v>3.2.1.1</v>
      </c>
      <c r="D40" s="22" t="s">
        <v>8</v>
      </c>
      <c r="E40" s="23" t="s">
        <v>43</v>
      </c>
      <c r="F40" s="7">
        <f>23596+2036+2185</f>
        <v>27817</v>
      </c>
      <c r="G40" s="7">
        <v>0</v>
      </c>
      <c r="H40" s="14" t="s">
        <v>9</v>
      </c>
    </row>
    <row r="41" spans="1:26" ht="11.25" x14ac:dyDescent="0.25">
      <c r="A41" s="85"/>
      <c r="C41" s="15" t="str">
        <f>A38&amp;".2"</f>
        <v>3.2.1.2</v>
      </c>
      <c r="D41" s="22" t="s">
        <v>10</v>
      </c>
      <c r="E41" s="6" t="s">
        <v>0</v>
      </c>
      <c r="F41" s="7">
        <v>5.3742897999999997</v>
      </c>
      <c r="G41" s="7">
        <v>0</v>
      </c>
      <c r="H41" s="14"/>
    </row>
    <row r="42" spans="1:26" ht="11.25" x14ac:dyDescent="0.25">
      <c r="A42" s="85"/>
      <c r="C42" s="15" t="str">
        <f>A38&amp;".3"</f>
        <v>3.2.1.3</v>
      </c>
      <c r="D42" s="22" t="s">
        <v>11</v>
      </c>
      <c r="E42" s="6" t="s">
        <v>0</v>
      </c>
      <c r="F42" s="7"/>
      <c r="G42" s="7">
        <v>0</v>
      </c>
      <c r="H42" s="14"/>
    </row>
    <row r="43" spans="1:26" ht="11.25" x14ac:dyDescent="0.25">
      <c r="A43" s="85"/>
      <c r="C43" s="15" t="str">
        <f>A38&amp;".4"</f>
        <v>3.2.1.4</v>
      </c>
      <c r="D43" s="22" t="s">
        <v>12</v>
      </c>
      <c r="E43" s="6" t="s">
        <v>5</v>
      </c>
      <c r="F43" s="24" t="s">
        <v>44</v>
      </c>
      <c r="G43" s="24"/>
      <c r="H43" s="14"/>
    </row>
    <row r="44" spans="1:26" s="2" customFormat="1" ht="18" customHeight="1" x14ac:dyDescent="0.25">
      <c r="A44" s="1"/>
      <c r="C44" s="47"/>
      <c r="D44" s="48" t="s">
        <v>45</v>
      </c>
      <c r="E44" s="49"/>
      <c r="F44" s="50"/>
      <c r="G44" s="50"/>
      <c r="H44" s="51"/>
      <c r="M44" s="3"/>
      <c r="P44" s="9"/>
      <c r="V44" s="10"/>
      <c r="W44" s="10"/>
      <c r="X44" s="10"/>
      <c r="Y44" s="10"/>
      <c r="Z44" s="10"/>
    </row>
    <row r="45" spans="1:26" s="2" customFormat="1" ht="22.5" x14ac:dyDescent="0.25">
      <c r="A45" s="1"/>
      <c r="C45" s="12" t="s">
        <v>46</v>
      </c>
      <c r="D45" s="35" t="s">
        <v>47</v>
      </c>
      <c r="E45" s="6" t="s">
        <v>0</v>
      </c>
      <c r="F45" s="33">
        <f>24801.87+2840.3+5782.16</f>
        <v>33424.33</v>
      </c>
      <c r="G45" s="33">
        <f>48264600.27/1000</f>
        <v>48264.600270000003</v>
      </c>
      <c r="H45" s="14"/>
      <c r="M45" s="3"/>
      <c r="P45" s="9"/>
      <c r="V45" s="10"/>
      <c r="W45" s="10"/>
      <c r="X45" s="10"/>
      <c r="Y45" s="10"/>
      <c r="Z45" s="10"/>
    </row>
    <row r="46" spans="1:26" s="2" customFormat="1" ht="11.25" x14ac:dyDescent="0.25">
      <c r="A46" s="1"/>
      <c r="C46" s="12" t="s">
        <v>48</v>
      </c>
      <c r="D46" s="52" t="s">
        <v>49</v>
      </c>
      <c r="E46" s="6" t="s">
        <v>50</v>
      </c>
      <c r="F46" s="33">
        <f>F45/F47</f>
        <v>4.8630505505505504</v>
      </c>
      <c r="G46" s="33">
        <v>4.76</v>
      </c>
      <c r="H46" s="14"/>
      <c r="M46" s="3"/>
      <c r="P46" s="9"/>
      <c r="V46" s="10"/>
      <c r="W46" s="10"/>
      <c r="X46" s="10"/>
      <c r="Y46" s="10"/>
      <c r="Z46" s="10"/>
    </row>
    <row r="47" spans="1:26" s="2" customFormat="1" ht="11.25" x14ac:dyDescent="0.25">
      <c r="A47" s="1"/>
      <c r="C47" s="12" t="s">
        <v>51</v>
      </c>
      <c r="D47" s="52" t="s">
        <v>52</v>
      </c>
      <c r="E47" s="6" t="s">
        <v>53</v>
      </c>
      <c r="F47" s="53">
        <f>5432.93+967.63+472.56</f>
        <v>6873.1200000000008</v>
      </c>
      <c r="G47" s="53">
        <v>10150.129999999999</v>
      </c>
      <c r="H47" s="14"/>
      <c r="M47" s="3"/>
      <c r="P47" s="9"/>
      <c r="V47" s="10"/>
      <c r="W47" s="10"/>
      <c r="X47" s="10"/>
      <c r="Y47" s="10"/>
      <c r="Z47" s="10"/>
    </row>
    <row r="48" spans="1:26" s="2" customFormat="1" ht="22.5" x14ac:dyDescent="0.25">
      <c r="A48" s="1"/>
      <c r="C48" s="12" t="s">
        <v>54</v>
      </c>
      <c r="D48" s="35" t="s">
        <v>55</v>
      </c>
      <c r="E48" s="6" t="s">
        <v>0</v>
      </c>
      <c r="F48" s="33">
        <v>2936.61</v>
      </c>
      <c r="G48" s="33">
        <v>0</v>
      </c>
      <c r="H48" s="14"/>
      <c r="M48" s="3"/>
      <c r="P48" s="9"/>
      <c r="V48" s="10"/>
      <c r="W48" s="10"/>
      <c r="X48" s="10"/>
      <c r="Y48" s="10"/>
      <c r="Z48" s="10"/>
    </row>
    <row r="49" spans="1:26" s="2" customFormat="1" ht="22.5" x14ac:dyDescent="0.25">
      <c r="A49" s="1"/>
      <c r="C49" s="12" t="s">
        <v>56</v>
      </c>
      <c r="D49" s="35" t="s">
        <v>57</v>
      </c>
      <c r="E49" s="6" t="s">
        <v>0</v>
      </c>
      <c r="F49" s="33">
        <v>0</v>
      </c>
      <c r="G49" s="33">
        <v>0</v>
      </c>
      <c r="H49" s="14"/>
      <c r="M49" s="3"/>
      <c r="P49" s="9"/>
      <c r="V49" s="10"/>
      <c r="W49" s="10"/>
      <c r="X49" s="10"/>
      <c r="Y49" s="10"/>
      <c r="Z49" s="10"/>
    </row>
    <row r="50" spans="1:26" s="2" customFormat="1" ht="22.5" x14ac:dyDescent="0.25">
      <c r="A50" s="1"/>
      <c r="C50" s="12" t="s">
        <v>58</v>
      </c>
      <c r="D50" s="35" t="s">
        <v>59</v>
      </c>
      <c r="E50" s="6" t="s">
        <v>0</v>
      </c>
      <c r="F50" s="33">
        <f>20815.25+848.56+5400.2+0.02</f>
        <v>27064.030000000002</v>
      </c>
      <c r="G50" s="33">
        <v>37804.83</v>
      </c>
      <c r="H50" s="14"/>
      <c r="M50" s="3"/>
      <c r="P50" s="9"/>
      <c r="V50" s="10"/>
      <c r="W50" s="10"/>
      <c r="X50" s="10"/>
      <c r="Y50" s="10"/>
      <c r="Z50" s="10"/>
    </row>
    <row r="51" spans="1:26" s="2" customFormat="1" ht="22.5" x14ac:dyDescent="0.25">
      <c r="A51" s="1"/>
      <c r="C51" s="12" t="s">
        <v>60</v>
      </c>
      <c r="D51" s="35" t="s">
        <v>61</v>
      </c>
      <c r="E51" s="6" t="s">
        <v>0</v>
      </c>
      <c r="F51" s="33">
        <f>6323.71+196.47+1625.51</f>
        <v>8145.6900000000005</v>
      </c>
      <c r="G51" s="33">
        <v>11359.56</v>
      </c>
      <c r="H51" s="14"/>
      <c r="M51" s="3"/>
      <c r="P51" s="9"/>
      <c r="V51" s="10"/>
      <c r="W51" s="10"/>
      <c r="X51" s="10"/>
      <c r="Y51" s="10"/>
      <c r="Z51" s="10"/>
    </row>
    <row r="52" spans="1:26" s="2" customFormat="1" ht="22.5" x14ac:dyDescent="0.25">
      <c r="A52" s="1"/>
      <c r="C52" s="12" t="s">
        <v>62</v>
      </c>
      <c r="D52" s="35" t="s">
        <v>63</v>
      </c>
      <c r="E52" s="6" t="s">
        <v>0</v>
      </c>
      <c r="F52" s="33">
        <f>10779.5+1279.5</f>
        <v>12059</v>
      </c>
      <c r="G52" s="33">
        <v>8875.4500000000007</v>
      </c>
      <c r="H52" s="14"/>
      <c r="M52" s="3"/>
      <c r="P52" s="9"/>
      <c r="V52" s="10"/>
      <c r="W52" s="10"/>
      <c r="X52" s="10"/>
      <c r="Y52" s="10"/>
      <c r="Z52" s="10"/>
    </row>
    <row r="53" spans="1:26" s="2" customFormat="1" ht="22.5" x14ac:dyDescent="0.25">
      <c r="A53" s="1"/>
      <c r="C53" s="12" t="s">
        <v>64</v>
      </c>
      <c r="D53" s="35" t="s">
        <v>65</v>
      </c>
      <c r="E53" s="6" t="s">
        <v>0</v>
      </c>
      <c r="F53" s="33">
        <f>3204.7+380.39</f>
        <v>3585.0899999999997</v>
      </c>
      <c r="G53" s="33">
        <v>2638.63</v>
      </c>
      <c r="H53" s="14"/>
      <c r="M53" s="3"/>
      <c r="P53" s="9"/>
      <c r="V53" s="10"/>
      <c r="W53" s="10"/>
      <c r="X53" s="10"/>
      <c r="Y53" s="10"/>
      <c r="Z53" s="10"/>
    </row>
    <row r="54" spans="1:26" s="2" customFormat="1" ht="22.5" x14ac:dyDescent="0.25">
      <c r="A54" s="1"/>
      <c r="C54" s="12" t="s">
        <v>66</v>
      </c>
      <c r="D54" s="35" t="s">
        <v>67</v>
      </c>
      <c r="E54" s="6" t="s">
        <v>0</v>
      </c>
      <c r="F54" s="33">
        <f>5770.47+316.39+74.32</f>
        <v>6161.18</v>
      </c>
      <c r="G54" s="33">
        <v>2135.09</v>
      </c>
      <c r="H54" s="14"/>
      <c r="M54" s="3"/>
      <c r="P54" s="9"/>
      <c r="V54" s="10"/>
      <c r="W54" s="10"/>
      <c r="X54" s="10"/>
      <c r="Y54" s="10"/>
      <c r="Z54" s="10"/>
    </row>
    <row r="55" spans="1:26" s="2" customFormat="1" ht="22.5" x14ac:dyDescent="0.25">
      <c r="A55" s="1"/>
      <c r="C55" s="12" t="s">
        <v>68</v>
      </c>
      <c r="D55" s="35" t="s">
        <v>69</v>
      </c>
      <c r="E55" s="6" t="s">
        <v>0</v>
      </c>
      <c r="F55" s="33">
        <v>0</v>
      </c>
      <c r="G55" s="33">
        <v>0</v>
      </c>
      <c r="H55" s="14"/>
      <c r="M55" s="3"/>
      <c r="P55" s="9"/>
      <c r="V55" s="10"/>
      <c r="W55" s="10"/>
      <c r="X55" s="10"/>
      <c r="Y55" s="10"/>
      <c r="Z55" s="10"/>
    </row>
    <row r="56" spans="1:26" s="2" customFormat="1" ht="11.25" x14ac:dyDescent="0.25">
      <c r="A56" s="1"/>
      <c r="C56" s="12" t="s">
        <v>70</v>
      </c>
      <c r="D56" s="35" t="s">
        <v>71</v>
      </c>
      <c r="E56" s="6" t="s">
        <v>0</v>
      </c>
      <c r="F56" s="33">
        <v>12495</v>
      </c>
      <c r="G56" s="33">
        <v>31834.7</v>
      </c>
      <c r="H56" s="14" t="s">
        <v>72</v>
      </c>
      <c r="M56" s="3"/>
      <c r="P56" s="9"/>
      <c r="V56" s="10"/>
      <c r="W56" s="10"/>
      <c r="X56" s="10"/>
      <c r="Y56" s="10"/>
      <c r="Z56" s="10"/>
    </row>
    <row r="57" spans="1:26" s="2" customFormat="1" ht="11.25" x14ac:dyDescent="0.25">
      <c r="A57" s="1"/>
      <c r="C57" s="12" t="s">
        <v>73</v>
      </c>
      <c r="D57" s="52" t="s">
        <v>74</v>
      </c>
      <c r="E57" s="6" t="s">
        <v>0</v>
      </c>
      <c r="F57" s="33">
        <f>697.736+622.864+320.657+68.041</f>
        <v>1709.2979999999998</v>
      </c>
      <c r="G57" s="33">
        <v>5441.83</v>
      </c>
      <c r="H57" s="14" t="s">
        <v>75</v>
      </c>
      <c r="M57" s="3"/>
      <c r="P57" s="9"/>
      <c r="V57" s="10"/>
      <c r="W57" s="10"/>
      <c r="X57" s="10"/>
      <c r="Y57" s="10"/>
      <c r="Z57" s="10"/>
    </row>
    <row r="58" spans="1:26" s="2" customFormat="1" ht="11.25" x14ac:dyDescent="0.25">
      <c r="A58" s="1"/>
      <c r="C58" s="12" t="s">
        <v>76</v>
      </c>
      <c r="D58" s="52" t="s">
        <v>77</v>
      </c>
      <c r="E58" s="6" t="s">
        <v>0</v>
      </c>
      <c r="F58" s="33">
        <f>17.71+317.736</f>
        <v>335.44599999999997</v>
      </c>
      <c r="G58" s="33">
        <v>5083.16</v>
      </c>
      <c r="H58" s="14" t="s">
        <v>78</v>
      </c>
      <c r="M58" s="3"/>
      <c r="P58" s="9"/>
      <c r="V58" s="10"/>
      <c r="W58" s="10"/>
      <c r="X58" s="10"/>
      <c r="Y58" s="10"/>
      <c r="Z58" s="10"/>
    </row>
    <row r="59" spans="1:26" s="2" customFormat="1" ht="11.25" x14ac:dyDescent="0.25">
      <c r="A59" s="1"/>
      <c r="C59" s="12" t="s">
        <v>79</v>
      </c>
      <c r="D59" s="35" t="s">
        <v>80</v>
      </c>
      <c r="E59" s="6" t="s">
        <v>0</v>
      </c>
      <c r="F59" s="33">
        <v>0</v>
      </c>
      <c r="G59" s="33">
        <v>0</v>
      </c>
      <c r="H59" s="14" t="s">
        <v>81</v>
      </c>
      <c r="M59" s="3"/>
      <c r="P59" s="9"/>
      <c r="V59" s="10"/>
      <c r="W59" s="10"/>
      <c r="X59" s="10"/>
      <c r="Y59" s="10"/>
      <c r="Z59" s="10"/>
    </row>
    <row r="60" spans="1:26" s="2" customFormat="1" ht="11.25" x14ac:dyDescent="0.25">
      <c r="A60" s="1"/>
      <c r="C60" s="12" t="s">
        <v>82</v>
      </c>
      <c r="D60" s="52" t="s">
        <v>74</v>
      </c>
      <c r="E60" s="6" t="s">
        <v>0</v>
      </c>
      <c r="F60" s="33">
        <v>0</v>
      </c>
      <c r="G60" s="33">
        <v>0</v>
      </c>
      <c r="H60" s="14" t="s">
        <v>83</v>
      </c>
      <c r="M60" s="3"/>
      <c r="P60" s="9"/>
      <c r="V60" s="10"/>
      <c r="W60" s="10"/>
      <c r="X60" s="10"/>
      <c r="Y60" s="10"/>
      <c r="Z60" s="10"/>
    </row>
    <row r="61" spans="1:26" s="2" customFormat="1" ht="11.25" x14ac:dyDescent="0.25">
      <c r="A61" s="1"/>
      <c r="C61" s="12" t="s">
        <v>84</v>
      </c>
      <c r="D61" s="52" t="s">
        <v>77</v>
      </c>
      <c r="E61" s="6" t="s">
        <v>0</v>
      </c>
      <c r="F61" s="33">
        <v>0</v>
      </c>
      <c r="G61" s="33">
        <v>0</v>
      </c>
      <c r="H61" s="14" t="s">
        <v>85</v>
      </c>
      <c r="M61" s="3"/>
      <c r="P61" s="9"/>
      <c r="V61" s="10"/>
      <c r="W61" s="10"/>
      <c r="X61" s="10"/>
      <c r="Y61" s="10"/>
      <c r="Z61" s="10"/>
    </row>
    <row r="62" spans="1:26" s="2" customFormat="1" ht="22.5" x14ac:dyDescent="0.25">
      <c r="A62" s="1"/>
      <c r="C62" s="91" t="s">
        <v>86</v>
      </c>
      <c r="D62" s="35" t="s">
        <v>87</v>
      </c>
      <c r="E62" s="93" t="s">
        <v>0</v>
      </c>
      <c r="F62" s="33">
        <v>0</v>
      </c>
      <c r="G62" s="33">
        <v>0</v>
      </c>
      <c r="H62" s="14"/>
      <c r="M62" s="3"/>
      <c r="P62" s="9"/>
      <c r="V62" s="10"/>
      <c r="W62" s="10"/>
      <c r="X62" s="10"/>
      <c r="Y62" s="10"/>
      <c r="Z62" s="10"/>
    </row>
    <row r="63" spans="1:26" s="2" customFormat="1" ht="45" x14ac:dyDescent="0.25">
      <c r="A63" s="1"/>
      <c r="C63" s="92"/>
      <c r="D63" s="52" t="s">
        <v>88</v>
      </c>
      <c r="E63" s="94"/>
      <c r="F63" s="56" t="s">
        <v>89</v>
      </c>
      <c r="G63" s="56" t="s">
        <v>89</v>
      </c>
      <c r="H63" s="14"/>
      <c r="M63" s="3"/>
      <c r="P63" s="9"/>
      <c r="V63" s="10"/>
      <c r="W63" s="10"/>
      <c r="X63" s="10"/>
      <c r="Y63" s="10"/>
      <c r="Z63" s="10"/>
    </row>
    <row r="64" spans="1:26" s="3" customFormat="1" ht="5.25" hidden="1" x14ac:dyDescent="0.25">
      <c r="A64" s="17"/>
      <c r="C64" s="95"/>
      <c r="D64" s="57"/>
      <c r="E64" s="97"/>
      <c r="F64" s="46"/>
      <c r="G64" s="46"/>
      <c r="H64" s="40"/>
      <c r="P64" s="41"/>
      <c r="V64" s="42"/>
      <c r="W64" s="42"/>
      <c r="X64" s="42"/>
      <c r="Y64" s="42"/>
      <c r="Z64" s="42"/>
    </row>
    <row r="65" spans="1:26" s="3" customFormat="1" ht="5.25" hidden="1" x14ac:dyDescent="0.25">
      <c r="A65" s="17"/>
      <c r="C65" s="96"/>
      <c r="D65" s="59"/>
      <c r="E65" s="98"/>
      <c r="F65" s="61" t="s">
        <v>89</v>
      </c>
      <c r="G65" s="61" t="s">
        <v>89</v>
      </c>
      <c r="H65" s="40"/>
      <c r="P65" s="41"/>
      <c r="V65" s="42"/>
      <c r="W65" s="42"/>
      <c r="X65" s="42"/>
      <c r="Y65" s="42"/>
      <c r="Z65" s="42"/>
    </row>
    <row r="66" spans="1:26" s="2" customFormat="1" ht="22.5" x14ac:dyDescent="0.25">
      <c r="A66" s="1"/>
      <c r="C66" s="54" t="s">
        <v>90</v>
      </c>
      <c r="D66" s="62" t="s">
        <v>91</v>
      </c>
      <c r="E66" s="55" t="s">
        <v>0</v>
      </c>
      <c r="F66" s="63">
        <f>SUM(F67:F69)</f>
        <v>6918.68</v>
      </c>
      <c r="G66" s="63">
        <f>SUM(G67:G69)</f>
        <v>7253.46</v>
      </c>
      <c r="H66" s="14" t="s">
        <v>92</v>
      </c>
      <c r="M66" s="3"/>
      <c r="P66" s="9"/>
      <c r="V66" s="10"/>
      <c r="W66" s="10"/>
      <c r="X66" s="10"/>
      <c r="Y66" s="10"/>
      <c r="Z66" s="10"/>
    </row>
    <row r="67" spans="1:26" s="2" customFormat="1" ht="11.25" hidden="1" x14ac:dyDescent="0.25">
      <c r="A67" s="1"/>
      <c r="C67" s="4" t="s">
        <v>93</v>
      </c>
      <c r="D67" s="52"/>
      <c r="E67" s="6"/>
      <c r="F67" s="64"/>
      <c r="G67" s="64"/>
      <c r="H67" s="65"/>
      <c r="M67" s="3"/>
      <c r="P67" s="9"/>
      <c r="V67" s="10"/>
      <c r="W67" s="10"/>
      <c r="X67" s="10"/>
      <c r="Y67" s="10"/>
      <c r="Z67" s="10"/>
    </row>
    <row r="68" spans="1:26" s="2" customFormat="1" ht="22.5" x14ac:dyDescent="0.25">
      <c r="A68" s="1"/>
      <c r="C68" s="4" t="s">
        <v>94</v>
      </c>
      <c r="D68" s="66" t="s">
        <v>95</v>
      </c>
      <c r="E68" s="6" t="s">
        <v>0</v>
      </c>
      <c r="F68" s="7">
        <f>20506.22+2056.55-F52-F53</f>
        <v>6918.68</v>
      </c>
      <c r="G68" s="7">
        <f>18767.54-G52-G53</f>
        <v>7253.46</v>
      </c>
      <c r="H68" s="8" t="s">
        <v>1</v>
      </c>
      <c r="M68" s="3"/>
      <c r="P68" s="9"/>
      <c r="V68" s="10"/>
      <c r="W68" s="10"/>
      <c r="X68" s="10"/>
      <c r="Y68" s="10"/>
      <c r="Z68" s="10"/>
    </row>
    <row r="69" spans="1:26" s="2" customFormat="1" ht="11.25" x14ac:dyDescent="0.25">
      <c r="A69" s="1"/>
      <c r="C69" s="47"/>
      <c r="D69" s="48" t="s">
        <v>96</v>
      </c>
      <c r="E69" s="49"/>
      <c r="F69" s="50"/>
      <c r="G69" s="50"/>
      <c r="H69" s="51"/>
      <c r="M69" s="3"/>
      <c r="P69" s="9"/>
      <c r="V69" s="10"/>
      <c r="W69" s="10"/>
      <c r="X69" s="10"/>
      <c r="Y69" s="10"/>
      <c r="Z69" s="10"/>
    </row>
    <row r="70" spans="1:26" s="2" customFormat="1" ht="22.5" x14ac:dyDescent="0.25">
      <c r="A70" s="1"/>
      <c r="C70" s="12" t="s">
        <v>97</v>
      </c>
      <c r="D70" s="31" t="s">
        <v>98</v>
      </c>
      <c r="E70" s="6" t="s">
        <v>0</v>
      </c>
      <c r="F70" s="33">
        <f>F29-F30</f>
        <v>-19747.375856599945</v>
      </c>
      <c r="G70" s="33">
        <f>G29-G30</f>
        <v>25804.418749999983</v>
      </c>
      <c r="H70" s="14"/>
      <c r="M70" s="3"/>
      <c r="P70" s="9"/>
      <c r="V70" s="10"/>
      <c r="W70" s="10"/>
      <c r="X70" s="10"/>
      <c r="Y70" s="10"/>
      <c r="Z70" s="10"/>
    </row>
    <row r="71" spans="1:26" s="2" customFormat="1" ht="22.5" x14ac:dyDescent="0.25">
      <c r="A71" s="1"/>
      <c r="C71" s="12" t="s">
        <v>99</v>
      </c>
      <c r="D71" s="31" t="s">
        <v>100</v>
      </c>
      <c r="E71" s="6" t="s">
        <v>0</v>
      </c>
      <c r="F71" s="33">
        <v>0</v>
      </c>
      <c r="G71" s="33">
        <v>0</v>
      </c>
      <c r="H71" s="14" t="s">
        <v>101</v>
      </c>
      <c r="M71" s="3"/>
      <c r="P71" s="9"/>
      <c r="V71" s="10"/>
      <c r="W71" s="10"/>
      <c r="X71" s="10"/>
      <c r="Y71" s="10"/>
      <c r="Z71" s="10"/>
    </row>
    <row r="72" spans="1:26" s="2" customFormat="1" ht="33.75" x14ac:dyDescent="0.25">
      <c r="A72" s="1"/>
      <c r="C72" s="12" t="s">
        <v>102</v>
      </c>
      <c r="D72" s="35" t="s">
        <v>103</v>
      </c>
      <c r="E72" s="6" t="s">
        <v>0</v>
      </c>
      <c r="F72" s="33">
        <v>0</v>
      </c>
      <c r="G72" s="33">
        <v>0</v>
      </c>
      <c r="H72" s="14"/>
      <c r="M72" s="3"/>
      <c r="P72" s="9"/>
      <c r="V72" s="10"/>
      <c r="W72" s="10"/>
      <c r="X72" s="10"/>
      <c r="Y72" s="10"/>
      <c r="Z72" s="10"/>
    </row>
    <row r="73" spans="1:26" s="2" customFormat="1" ht="11.25" x14ac:dyDescent="0.25">
      <c r="A73" s="1"/>
      <c r="C73" s="12" t="s">
        <v>104</v>
      </c>
      <c r="D73" s="31" t="s">
        <v>105</v>
      </c>
      <c r="E73" s="6" t="s">
        <v>0</v>
      </c>
      <c r="F73" s="33">
        <v>0</v>
      </c>
      <c r="G73" s="33">
        <v>0</v>
      </c>
      <c r="H73" s="14" t="s">
        <v>106</v>
      </c>
      <c r="M73" s="3"/>
      <c r="P73" s="9"/>
      <c r="V73" s="10"/>
      <c r="W73" s="10"/>
      <c r="X73" s="10"/>
      <c r="Y73" s="10"/>
      <c r="Z73" s="10"/>
    </row>
    <row r="74" spans="1:26" s="2" customFormat="1" ht="22.5" x14ac:dyDescent="0.25">
      <c r="A74" s="1"/>
      <c r="C74" s="12" t="s">
        <v>107</v>
      </c>
      <c r="D74" s="35" t="s">
        <v>108</v>
      </c>
      <c r="E74" s="6" t="s">
        <v>0</v>
      </c>
      <c r="F74" s="33">
        <v>0</v>
      </c>
      <c r="G74" s="33">
        <v>0</v>
      </c>
      <c r="H74" s="14" t="s">
        <v>109</v>
      </c>
      <c r="M74" s="3"/>
      <c r="P74" s="9"/>
      <c r="V74" s="10"/>
      <c r="W74" s="10"/>
      <c r="X74" s="10"/>
      <c r="Y74" s="10"/>
      <c r="Z74" s="10"/>
    </row>
    <row r="75" spans="1:26" s="2" customFormat="1" ht="22.5" x14ac:dyDescent="0.25">
      <c r="A75" s="1"/>
      <c r="C75" s="12" t="s">
        <v>110</v>
      </c>
      <c r="D75" s="52" t="s">
        <v>111</v>
      </c>
      <c r="E75" s="6" t="s">
        <v>0</v>
      </c>
      <c r="F75" s="33">
        <v>0</v>
      </c>
      <c r="G75" s="33">
        <v>0</v>
      </c>
      <c r="H75" s="14" t="s">
        <v>112</v>
      </c>
      <c r="M75" s="3"/>
      <c r="P75" s="9"/>
      <c r="V75" s="10"/>
      <c r="W75" s="10"/>
      <c r="X75" s="10"/>
      <c r="Y75" s="10"/>
      <c r="Z75" s="10"/>
    </row>
    <row r="76" spans="1:26" s="2" customFormat="1" ht="22.5" x14ac:dyDescent="0.25">
      <c r="A76" s="1"/>
      <c r="C76" s="12" t="s">
        <v>113</v>
      </c>
      <c r="D76" s="52" t="s">
        <v>114</v>
      </c>
      <c r="E76" s="6" t="s">
        <v>0</v>
      </c>
      <c r="F76" s="33">
        <v>0</v>
      </c>
      <c r="G76" s="33">
        <v>0</v>
      </c>
      <c r="H76" s="14" t="s">
        <v>115</v>
      </c>
      <c r="M76" s="3"/>
      <c r="P76" s="9"/>
      <c r="V76" s="10"/>
      <c r="W76" s="10"/>
      <c r="X76" s="10"/>
      <c r="Y76" s="10"/>
      <c r="Z76" s="10"/>
    </row>
    <row r="77" spans="1:26" s="2" customFormat="1" ht="22.5" x14ac:dyDescent="0.25">
      <c r="A77" s="1"/>
      <c r="C77" s="12" t="s">
        <v>116</v>
      </c>
      <c r="D77" s="35" t="s">
        <v>117</v>
      </c>
      <c r="E77" s="6" t="s">
        <v>0</v>
      </c>
      <c r="F77" s="33">
        <v>0</v>
      </c>
      <c r="G77" s="33">
        <v>0</v>
      </c>
      <c r="H77" s="14"/>
      <c r="M77" s="3"/>
      <c r="P77" s="9"/>
      <c r="V77" s="10"/>
      <c r="W77" s="10"/>
      <c r="X77" s="10"/>
      <c r="Y77" s="10"/>
      <c r="Z77" s="10"/>
    </row>
    <row r="78" spans="1:26" s="2" customFormat="1" ht="45" x14ac:dyDescent="0.25">
      <c r="A78" s="1"/>
      <c r="C78" s="12" t="s">
        <v>118</v>
      </c>
      <c r="D78" s="31" t="s">
        <v>119</v>
      </c>
      <c r="E78" s="6" t="s">
        <v>120</v>
      </c>
      <c r="F78" s="67" t="s">
        <v>121</v>
      </c>
      <c r="G78" s="67" t="s">
        <v>121</v>
      </c>
      <c r="H78" s="14" t="s">
        <v>122</v>
      </c>
      <c r="M78" s="3"/>
      <c r="P78" s="9"/>
      <c r="V78" s="10"/>
      <c r="W78" s="10"/>
      <c r="X78" s="10"/>
      <c r="Y78" s="10"/>
      <c r="Z78" s="10"/>
    </row>
    <row r="79" spans="1:26" s="2" customFormat="1" ht="45" x14ac:dyDescent="0.25">
      <c r="A79" s="1"/>
      <c r="C79" s="12" t="s">
        <v>123</v>
      </c>
      <c r="D79" s="31" t="s">
        <v>124</v>
      </c>
      <c r="E79" s="6" t="s">
        <v>16</v>
      </c>
      <c r="F79" s="33">
        <v>181.42</v>
      </c>
      <c r="G79" s="33">
        <v>0</v>
      </c>
      <c r="H79" s="14" t="s">
        <v>125</v>
      </c>
      <c r="M79" s="3"/>
      <c r="P79" s="9"/>
      <c r="V79" s="10"/>
      <c r="W79" s="10"/>
      <c r="X79" s="10"/>
      <c r="Y79" s="10"/>
      <c r="Z79" s="10"/>
    </row>
    <row r="80" spans="1:26" s="43" customFormat="1" ht="5.25" hidden="1" x14ac:dyDescent="0.25">
      <c r="A80" s="17"/>
      <c r="B80" s="3"/>
      <c r="C80" s="68" t="s">
        <v>126</v>
      </c>
      <c r="D80" s="69"/>
      <c r="E80" s="58"/>
      <c r="F80" s="70"/>
      <c r="G80" s="70"/>
      <c r="H80" s="71"/>
      <c r="I80" s="3"/>
      <c r="J80" s="3"/>
      <c r="K80" s="3"/>
      <c r="L80" s="3"/>
      <c r="M80" s="3"/>
      <c r="N80" s="3"/>
      <c r="O80" s="3"/>
      <c r="P80" s="41"/>
      <c r="Q80" s="3"/>
      <c r="R80" s="3"/>
      <c r="S80" s="3"/>
      <c r="T80" s="3"/>
      <c r="U80" s="3"/>
      <c r="V80" s="42"/>
      <c r="W80" s="42"/>
      <c r="X80" s="42"/>
      <c r="Y80" s="42"/>
      <c r="Z80" s="42"/>
    </row>
    <row r="81" spans="1:26" ht="11.25" x14ac:dyDescent="0.25">
      <c r="C81" s="12" t="s">
        <v>127</v>
      </c>
      <c r="D81" s="72" t="s">
        <v>128</v>
      </c>
      <c r="E81" s="6" t="s">
        <v>16</v>
      </c>
      <c r="F81" s="7">
        <v>100</v>
      </c>
      <c r="G81" s="7"/>
      <c r="H81" s="14" t="s">
        <v>17</v>
      </c>
    </row>
    <row r="82" spans="1:26" ht="11.25" x14ac:dyDescent="0.25">
      <c r="C82" s="12" t="s">
        <v>129</v>
      </c>
      <c r="D82" s="72" t="s">
        <v>130</v>
      </c>
      <c r="E82" s="6" t="s">
        <v>16</v>
      </c>
      <c r="F82" s="7">
        <v>50</v>
      </c>
      <c r="G82" s="7"/>
      <c r="H82" s="14" t="s">
        <v>17</v>
      </c>
    </row>
    <row r="83" spans="1:26" ht="11.25" x14ac:dyDescent="0.25">
      <c r="C83" s="12" t="s">
        <v>131</v>
      </c>
      <c r="D83" s="72" t="s">
        <v>132</v>
      </c>
      <c r="E83" s="6" t="s">
        <v>16</v>
      </c>
      <c r="F83" s="7">
        <v>11.3</v>
      </c>
      <c r="G83" s="7"/>
      <c r="H83" s="14" t="s">
        <v>17</v>
      </c>
    </row>
    <row r="84" spans="1:26" ht="11.25" x14ac:dyDescent="0.25">
      <c r="C84" s="12" t="s">
        <v>133</v>
      </c>
      <c r="D84" s="72" t="s">
        <v>134</v>
      </c>
      <c r="E84" s="6" t="s">
        <v>16</v>
      </c>
      <c r="F84" s="7">
        <v>2.58</v>
      </c>
      <c r="G84" s="7"/>
      <c r="H84" s="14" t="s">
        <v>17</v>
      </c>
    </row>
    <row r="85" spans="1:26" ht="11.25" x14ac:dyDescent="0.25">
      <c r="C85" s="12" t="s">
        <v>135</v>
      </c>
      <c r="D85" s="72" t="s">
        <v>136</v>
      </c>
      <c r="E85" s="6" t="s">
        <v>16</v>
      </c>
      <c r="F85" s="7">
        <v>3.44</v>
      </c>
      <c r="G85" s="7"/>
      <c r="H85" s="14" t="s">
        <v>17</v>
      </c>
    </row>
    <row r="86" spans="1:26" ht="11.25" x14ac:dyDescent="0.25">
      <c r="C86" s="12" t="s">
        <v>137</v>
      </c>
      <c r="D86" s="72" t="s">
        <v>138</v>
      </c>
      <c r="E86" s="6" t="s">
        <v>16</v>
      </c>
      <c r="F86" s="7">
        <v>14.099</v>
      </c>
      <c r="G86" s="7"/>
      <c r="H86" s="14" t="s">
        <v>17</v>
      </c>
    </row>
    <row r="87" spans="1:26" ht="22.5" x14ac:dyDescent="0.25">
      <c r="C87" s="47"/>
      <c r="D87" s="73" t="s">
        <v>139</v>
      </c>
      <c r="E87" s="49"/>
      <c r="F87" s="50"/>
      <c r="G87" s="50"/>
      <c r="H87" s="74" t="s">
        <v>140</v>
      </c>
    </row>
    <row r="88" spans="1:26" s="2" customFormat="1" ht="22.5" x14ac:dyDescent="0.25">
      <c r="A88" s="1"/>
      <c r="C88" s="12" t="s">
        <v>141</v>
      </c>
      <c r="D88" s="35" t="s">
        <v>142</v>
      </c>
      <c r="E88" s="6" t="s">
        <v>16</v>
      </c>
      <c r="F88" s="33">
        <v>301.62</v>
      </c>
      <c r="G88" s="33">
        <v>0</v>
      </c>
      <c r="H88" s="14" t="s">
        <v>143</v>
      </c>
      <c r="M88" s="3"/>
      <c r="P88" s="9"/>
      <c r="V88" s="10"/>
      <c r="W88" s="10"/>
      <c r="X88" s="10"/>
      <c r="Y88" s="10"/>
      <c r="Z88" s="10"/>
    </row>
    <row r="89" spans="1:26" s="2" customFormat="1" ht="22.5" x14ac:dyDescent="0.25">
      <c r="A89" s="1"/>
      <c r="C89" s="12" t="s">
        <v>144</v>
      </c>
      <c r="D89" s="35" t="s">
        <v>145</v>
      </c>
      <c r="E89" s="6" t="s">
        <v>146</v>
      </c>
      <c r="F89" s="53">
        <v>207.88</v>
      </c>
      <c r="G89" s="53">
        <v>0</v>
      </c>
      <c r="H89" s="14" t="s">
        <v>147</v>
      </c>
      <c r="M89" s="3"/>
      <c r="P89" s="9"/>
      <c r="V89" s="10"/>
      <c r="W89" s="10"/>
      <c r="X89" s="10"/>
      <c r="Y89" s="10"/>
      <c r="Z89" s="10"/>
    </row>
    <row r="90" spans="1:26" s="2" customFormat="1" ht="11.25" x14ac:dyDescent="0.25">
      <c r="A90" s="1"/>
      <c r="C90" s="12" t="s">
        <v>148</v>
      </c>
      <c r="D90" s="35" t="s">
        <v>149</v>
      </c>
      <c r="E90" s="6" t="s">
        <v>146</v>
      </c>
      <c r="F90" s="13">
        <v>2.395</v>
      </c>
      <c r="G90" s="13"/>
      <c r="H90" s="14" t="s">
        <v>150</v>
      </c>
      <c r="M90" s="3"/>
      <c r="P90" s="9"/>
      <c r="V90" s="10"/>
      <c r="W90" s="10"/>
      <c r="X90" s="10"/>
      <c r="Y90" s="10"/>
      <c r="Z90" s="10"/>
    </row>
    <row r="91" spans="1:26" s="2" customFormat="1" ht="33.75" x14ac:dyDescent="0.25">
      <c r="A91" s="1"/>
      <c r="C91" s="12" t="s">
        <v>151</v>
      </c>
      <c r="D91" s="35" t="s">
        <v>152</v>
      </c>
      <c r="E91" s="6" t="s">
        <v>146</v>
      </c>
      <c r="F91" s="53">
        <v>208.19</v>
      </c>
      <c r="G91" s="53">
        <v>0</v>
      </c>
      <c r="H91" s="14" t="s">
        <v>153</v>
      </c>
      <c r="M91" s="3"/>
      <c r="P91" s="9"/>
      <c r="V91" s="10"/>
      <c r="W91" s="10"/>
      <c r="X91" s="10"/>
      <c r="Y91" s="10"/>
      <c r="Z91" s="10"/>
    </row>
    <row r="92" spans="1:26" s="2" customFormat="1" ht="11.25" x14ac:dyDescent="0.25">
      <c r="A92" s="1"/>
      <c r="C92" s="12" t="s">
        <v>154</v>
      </c>
      <c r="D92" s="52" t="s">
        <v>155</v>
      </c>
      <c r="E92" s="6" t="s">
        <v>146</v>
      </c>
      <c r="F92" s="53">
        <v>177.6</v>
      </c>
      <c r="G92" s="53">
        <v>0</v>
      </c>
      <c r="H92" s="14"/>
      <c r="M92" s="3"/>
      <c r="P92" s="9"/>
      <c r="V92" s="10"/>
      <c r="W92" s="10"/>
      <c r="X92" s="10"/>
      <c r="Y92" s="10"/>
      <c r="Z92" s="10"/>
    </row>
    <row r="93" spans="1:26" s="2" customFormat="1" ht="45" x14ac:dyDescent="0.25">
      <c r="A93" s="1"/>
      <c r="C93" s="12" t="s">
        <v>156</v>
      </c>
      <c r="D93" s="22" t="s">
        <v>157</v>
      </c>
      <c r="E93" s="6" t="s">
        <v>146</v>
      </c>
      <c r="F93" s="53">
        <v>177.6</v>
      </c>
      <c r="G93" s="53">
        <v>0</v>
      </c>
      <c r="H93" s="14"/>
      <c r="M93" s="3"/>
      <c r="P93" s="9"/>
      <c r="V93" s="10"/>
      <c r="W93" s="10"/>
      <c r="X93" s="10"/>
      <c r="Y93" s="10"/>
      <c r="Z93" s="10"/>
    </row>
    <row r="94" spans="1:26" s="2" customFormat="1" ht="22.5" x14ac:dyDescent="0.25">
      <c r="A94" s="1"/>
      <c r="C94" s="12" t="s">
        <v>158</v>
      </c>
      <c r="D94" s="35" t="s">
        <v>159</v>
      </c>
      <c r="E94" s="6" t="s">
        <v>146</v>
      </c>
      <c r="F94" s="53">
        <v>30.59</v>
      </c>
      <c r="G94" s="53">
        <v>0</v>
      </c>
      <c r="H94" s="14"/>
      <c r="M94" s="3"/>
      <c r="P94" s="9"/>
      <c r="V94" s="10"/>
      <c r="W94" s="10"/>
      <c r="X94" s="10"/>
      <c r="Y94" s="10"/>
      <c r="Z94" s="10"/>
    </row>
    <row r="95" spans="1:26" s="2" customFormat="1" ht="22.5" x14ac:dyDescent="0.25">
      <c r="A95" s="1"/>
      <c r="C95" s="12" t="s">
        <v>160</v>
      </c>
      <c r="D95" s="31" t="s">
        <v>161</v>
      </c>
      <c r="E95" s="6" t="s">
        <v>162</v>
      </c>
      <c r="F95" s="33">
        <f>F97*1000000/365*30</f>
        <v>193150.68493150687</v>
      </c>
      <c r="G95" s="33">
        <f>G96*1000000/365*30</f>
        <v>7167123.2876712326</v>
      </c>
      <c r="H95" s="14"/>
      <c r="M95" s="3"/>
      <c r="P95" s="9"/>
      <c r="V95" s="10"/>
      <c r="W95" s="10"/>
      <c r="X95" s="10"/>
      <c r="Y95" s="10"/>
      <c r="Z95" s="10"/>
    </row>
    <row r="96" spans="1:26" s="2" customFormat="1" ht="22.5" x14ac:dyDescent="0.25">
      <c r="A96" s="1"/>
      <c r="C96" s="12" t="s">
        <v>163</v>
      </c>
      <c r="D96" s="31" t="s">
        <v>164</v>
      </c>
      <c r="E96" s="6" t="s">
        <v>165</v>
      </c>
      <c r="F96" s="33">
        <v>2.0870000000000002</v>
      </c>
      <c r="G96" s="33">
        <v>87.2</v>
      </c>
      <c r="H96" s="14"/>
      <c r="M96" s="3"/>
      <c r="P96" s="9"/>
      <c r="V96" s="10"/>
      <c r="W96" s="10"/>
      <c r="X96" s="10"/>
      <c r="Y96" s="10"/>
      <c r="Z96" s="10"/>
    </row>
    <row r="97" spans="1:26" s="2" customFormat="1" ht="22.5" x14ac:dyDescent="0.25">
      <c r="A97" s="1"/>
      <c r="C97" s="12" t="s">
        <v>166</v>
      </c>
      <c r="D97" s="35" t="s">
        <v>167</v>
      </c>
      <c r="E97" s="6" t="s">
        <v>165</v>
      </c>
      <c r="F97" s="33">
        <v>2.35</v>
      </c>
      <c r="G97" s="33">
        <v>82.6</v>
      </c>
      <c r="H97" s="14" t="s">
        <v>168</v>
      </c>
      <c r="M97" s="3"/>
      <c r="P97" s="9"/>
      <c r="V97" s="10"/>
      <c r="W97" s="10"/>
      <c r="X97" s="10"/>
      <c r="Y97" s="10"/>
      <c r="Z97" s="10"/>
    </row>
    <row r="98" spans="1:26" ht="22.5" x14ac:dyDescent="0.25">
      <c r="C98" s="12" t="s">
        <v>169</v>
      </c>
      <c r="D98" s="31" t="s">
        <v>170</v>
      </c>
      <c r="E98" s="6" t="s">
        <v>171</v>
      </c>
      <c r="F98" s="33">
        <v>85</v>
      </c>
      <c r="G98" s="33">
        <v>103</v>
      </c>
      <c r="H98" s="14"/>
    </row>
    <row r="99" spans="1:26" ht="22.5" x14ac:dyDescent="0.25">
      <c r="C99" s="12" t="s">
        <v>172</v>
      </c>
      <c r="D99" s="31" t="s">
        <v>173</v>
      </c>
      <c r="E99" s="6" t="s">
        <v>171</v>
      </c>
      <c r="F99" s="33">
        <v>31</v>
      </c>
      <c r="G99" s="33">
        <v>23</v>
      </c>
      <c r="H99" s="14"/>
    </row>
    <row r="100" spans="1:26" ht="56.25" x14ac:dyDescent="0.25">
      <c r="C100" s="12" t="s">
        <v>174</v>
      </c>
      <c r="D100" s="31" t="s">
        <v>175</v>
      </c>
      <c r="E100" s="6" t="s">
        <v>2</v>
      </c>
      <c r="F100" s="53">
        <v>154.81</v>
      </c>
      <c r="G100" s="53">
        <v>0</v>
      </c>
      <c r="H100" s="14" t="s">
        <v>176</v>
      </c>
    </row>
    <row r="101" spans="1:26" s="43" customFormat="1" ht="5.25" hidden="1" x14ac:dyDescent="0.25">
      <c r="A101" s="17"/>
      <c r="B101" s="3"/>
      <c r="C101" s="75" t="s">
        <v>177</v>
      </c>
      <c r="D101" s="76"/>
      <c r="E101" s="58"/>
      <c r="F101" s="70"/>
      <c r="G101" s="70"/>
      <c r="H101" s="71"/>
      <c r="I101" s="3"/>
      <c r="J101" s="3"/>
      <c r="K101" s="3"/>
      <c r="L101" s="3"/>
      <c r="M101" s="3"/>
      <c r="N101" s="3"/>
      <c r="O101" s="3"/>
      <c r="P101" s="41"/>
      <c r="Q101" s="3"/>
      <c r="R101" s="3"/>
      <c r="S101" s="3"/>
      <c r="T101" s="3"/>
      <c r="U101" s="3"/>
      <c r="V101" s="42"/>
      <c r="W101" s="42"/>
      <c r="X101" s="42"/>
      <c r="Y101" s="42"/>
      <c r="Z101" s="42"/>
    </row>
    <row r="102" spans="1:26" ht="22.5" x14ac:dyDescent="0.25">
      <c r="C102" s="47"/>
      <c r="D102" s="73" t="s">
        <v>139</v>
      </c>
      <c r="E102" s="49"/>
      <c r="F102" s="50"/>
      <c r="G102" s="50"/>
      <c r="H102" s="74" t="s">
        <v>178</v>
      </c>
    </row>
    <row r="103" spans="1:26" ht="45" x14ac:dyDescent="0.25">
      <c r="C103" s="12" t="s">
        <v>179</v>
      </c>
      <c r="D103" s="31" t="s">
        <v>180</v>
      </c>
      <c r="E103" s="6" t="s">
        <v>13</v>
      </c>
      <c r="F103" s="53">
        <v>154.81</v>
      </c>
      <c r="G103" s="53">
        <v>0</v>
      </c>
      <c r="H103" s="14" t="s">
        <v>181</v>
      </c>
    </row>
    <row r="104" spans="1:26" s="43" customFormat="1" ht="5.25" hidden="1" x14ac:dyDescent="0.25">
      <c r="A104" s="17"/>
      <c r="B104" s="3"/>
      <c r="C104" s="68" t="s">
        <v>182</v>
      </c>
      <c r="D104" s="69"/>
      <c r="E104" s="58"/>
      <c r="F104" s="70"/>
      <c r="G104" s="70"/>
      <c r="H104" s="71"/>
      <c r="I104" s="3"/>
      <c r="J104" s="3"/>
      <c r="K104" s="3"/>
      <c r="L104" s="3"/>
      <c r="M104" s="3"/>
      <c r="N104" s="3"/>
      <c r="O104" s="3"/>
      <c r="P104" s="41"/>
      <c r="Q104" s="3"/>
      <c r="R104" s="3"/>
      <c r="S104" s="3"/>
      <c r="T104" s="3"/>
      <c r="U104" s="3"/>
      <c r="V104" s="42"/>
      <c r="W104" s="42"/>
      <c r="X104" s="42"/>
      <c r="Y104" s="42"/>
      <c r="Z104" s="42"/>
    </row>
    <row r="105" spans="1:26" ht="22.5" x14ac:dyDescent="0.25">
      <c r="C105" s="47"/>
      <c r="D105" s="73" t="s">
        <v>139</v>
      </c>
      <c r="E105" s="49"/>
      <c r="F105" s="50"/>
      <c r="G105" s="50"/>
      <c r="H105" s="74" t="s">
        <v>183</v>
      </c>
    </row>
    <row r="106" spans="1:26" ht="33.75" x14ac:dyDescent="0.25">
      <c r="C106" s="12" t="s">
        <v>184</v>
      </c>
      <c r="D106" s="31" t="s">
        <v>185</v>
      </c>
      <c r="E106" s="6" t="s">
        <v>13</v>
      </c>
      <c r="F106" s="53">
        <v>154.81</v>
      </c>
      <c r="G106" s="53">
        <v>0</v>
      </c>
      <c r="H106" s="14" t="s">
        <v>186</v>
      </c>
    </row>
    <row r="107" spans="1:26" s="43" customFormat="1" ht="5.25" hidden="1" x14ac:dyDescent="0.25">
      <c r="A107" s="17"/>
      <c r="B107" s="3"/>
      <c r="C107" s="68" t="s">
        <v>187</v>
      </c>
      <c r="D107" s="69"/>
      <c r="E107" s="58"/>
      <c r="F107" s="70"/>
      <c r="G107" s="70"/>
      <c r="H107" s="71"/>
      <c r="I107" s="3"/>
      <c r="J107" s="3"/>
      <c r="K107" s="3"/>
      <c r="L107" s="3"/>
      <c r="M107" s="3"/>
      <c r="N107" s="3"/>
      <c r="O107" s="3"/>
      <c r="P107" s="41"/>
      <c r="Q107" s="3"/>
      <c r="R107" s="3"/>
      <c r="S107" s="3"/>
      <c r="T107" s="3"/>
      <c r="U107" s="3"/>
      <c r="V107" s="42"/>
      <c r="W107" s="42"/>
      <c r="X107" s="42"/>
      <c r="Y107" s="42"/>
      <c r="Z107" s="42"/>
    </row>
    <row r="108" spans="1:26" ht="22.5" x14ac:dyDescent="0.25">
      <c r="C108" s="47"/>
      <c r="D108" s="73" t="s">
        <v>139</v>
      </c>
      <c r="E108" s="49"/>
      <c r="F108" s="50"/>
      <c r="G108" s="50"/>
      <c r="H108" s="74" t="s">
        <v>188</v>
      </c>
    </row>
    <row r="109" spans="1:26" ht="33.75" x14ac:dyDescent="0.25">
      <c r="C109" s="12" t="s">
        <v>189</v>
      </c>
      <c r="D109" s="31" t="s">
        <v>190</v>
      </c>
      <c r="E109" s="6" t="s">
        <v>191</v>
      </c>
      <c r="F109" s="33">
        <v>33.06</v>
      </c>
      <c r="G109" s="33">
        <v>11.19</v>
      </c>
      <c r="H109" s="14" t="s">
        <v>192</v>
      </c>
    </row>
    <row r="110" spans="1:26" ht="33.75" x14ac:dyDescent="0.25">
      <c r="C110" s="12" t="s">
        <v>193</v>
      </c>
      <c r="D110" s="31" t="s">
        <v>194</v>
      </c>
      <c r="E110" s="6" t="s">
        <v>195</v>
      </c>
      <c r="F110" s="33">
        <v>0.04</v>
      </c>
      <c r="G110" s="33">
        <v>0</v>
      </c>
      <c r="H110" s="14" t="s">
        <v>192</v>
      </c>
    </row>
    <row r="111" spans="1:26" ht="67.5" x14ac:dyDescent="0.25">
      <c r="C111" s="12" t="s">
        <v>196</v>
      </c>
      <c r="D111" s="31" t="s">
        <v>197</v>
      </c>
      <c r="E111" s="6" t="s">
        <v>120</v>
      </c>
      <c r="F111" s="67" t="s">
        <v>198</v>
      </c>
      <c r="G111" s="67" t="s">
        <v>198</v>
      </c>
      <c r="H111" s="14" t="s">
        <v>199</v>
      </c>
    </row>
    <row r="112" spans="1:26" ht="45" x14ac:dyDescent="0.25">
      <c r="C112" s="12" t="s">
        <v>200</v>
      </c>
      <c r="D112" s="35" t="s">
        <v>201</v>
      </c>
      <c r="E112" s="6" t="s">
        <v>120</v>
      </c>
      <c r="F112" s="67" t="s">
        <v>198</v>
      </c>
      <c r="G112" s="67" t="s">
        <v>198</v>
      </c>
      <c r="H112" s="14" t="s">
        <v>199</v>
      </c>
    </row>
    <row r="113" spans="1:26" ht="45" x14ac:dyDescent="0.25">
      <c r="C113" s="12" t="s">
        <v>202</v>
      </c>
      <c r="D113" s="35" t="s">
        <v>203</v>
      </c>
      <c r="E113" s="6" t="s">
        <v>120</v>
      </c>
      <c r="F113" s="67" t="s">
        <v>198</v>
      </c>
      <c r="G113" s="67" t="s">
        <v>198</v>
      </c>
      <c r="H113" s="14" t="s">
        <v>199</v>
      </c>
    </row>
    <row r="114" spans="1:26" s="43" customFormat="1" ht="5.25" hidden="1" x14ac:dyDescent="0.25">
      <c r="A114" s="17"/>
      <c r="B114" s="3"/>
      <c r="C114" s="77"/>
      <c r="D114" s="78"/>
      <c r="E114" s="60"/>
      <c r="F114" s="79"/>
      <c r="G114" s="79"/>
      <c r="H114" s="79"/>
      <c r="I114" s="3"/>
      <c r="J114" s="3"/>
      <c r="K114" s="3"/>
      <c r="L114" s="3"/>
      <c r="M114" s="3"/>
      <c r="N114" s="3"/>
      <c r="O114" s="3"/>
      <c r="P114" s="41"/>
      <c r="Q114" s="3"/>
      <c r="R114" s="3"/>
      <c r="S114" s="3"/>
      <c r="T114" s="3"/>
      <c r="U114" s="3"/>
      <c r="V114" s="42"/>
      <c r="W114" s="42"/>
      <c r="X114" s="42"/>
      <c r="Y114" s="42"/>
      <c r="Z114" s="42"/>
    </row>
    <row r="116" spans="1:26" ht="12.75" x14ac:dyDescent="0.25">
      <c r="C116" s="80"/>
      <c r="D116" s="89"/>
      <c r="E116" s="89"/>
      <c r="F116" s="89"/>
      <c r="G116" s="81"/>
      <c r="H116" s="82"/>
    </row>
    <row r="117" spans="1:26" s="43" customFormat="1" ht="11.25" x14ac:dyDescent="0.25">
      <c r="A117" s="17"/>
      <c r="B117" s="3"/>
      <c r="D117" s="83"/>
      <c r="E117" s="11"/>
      <c r="F117" s="11"/>
      <c r="G117" s="11"/>
      <c r="I117" s="2"/>
      <c r="J117" s="2"/>
      <c r="K117" s="2"/>
      <c r="L117" s="2"/>
      <c r="M117" s="3"/>
      <c r="N117" s="2"/>
      <c r="O117" s="2"/>
      <c r="P117" s="9"/>
      <c r="Q117" s="2"/>
      <c r="R117" s="2"/>
      <c r="S117" s="2"/>
      <c r="T117" s="2"/>
      <c r="U117" s="2"/>
      <c r="V117" s="10"/>
      <c r="W117" s="42"/>
      <c r="X117" s="42"/>
      <c r="Y117" s="42"/>
      <c r="Z117" s="42"/>
    </row>
    <row r="118" spans="1:26" s="43" customFormat="1" ht="10.5" customHeight="1" x14ac:dyDescent="0.25">
      <c r="A118" s="17"/>
      <c r="B118" s="3"/>
      <c r="I118" s="2"/>
      <c r="J118" s="2"/>
      <c r="K118" s="2"/>
      <c r="L118" s="2"/>
      <c r="M118" s="3"/>
      <c r="N118" s="2"/>
      <c r="O118" s="2"/>
      <c r="P118" s="9"/>
      <c r="Q118" s="2"/>
      <c r="R118" s="2"/>
      <c r="S118" s="2"/>
      <c r="T118" s="2"/>
      <c r="U118" s="2"/>
      <c r="V118" s="10"/>
      <c r="W118" s="42"/>
      <c r="X118" s="42"/>
      <c r="Y118" s="42"/>
      <c r="Z118" s="42"/>
    </row>
    <row r="119" spans="1:26" s="43" customFormat="1" ht="10.5" customHeight="1" x14ac:dyDescent="0.25">
      <c r="A119" s="17"/>
      <c r="B119" s="3"/>
      <c r="I119" s="2"/>
      <c r="J119" s="2"/>
      <c r="K119" s="2"/>
      <c r="L119" s="2"/>
      <c r="M119" s="3"/>
      <c r="N119" s="2"/>
      <c r="O119" s="2"/>
      <c r="P119" s="9"/>
      <c r="Q119" s="2"/>
      <c r="R119" s="2"/>
      <c r="S119" s="2"/>
      <c r="T119" s="2"/>
      <c r="U119" s="2"/>
      <c r="V119" s="10"/>
      <c r="W119" s="42"/>
      <c r="X119" s="42"/>
      <c r="Y119" s="42"/>
      <c r="Z119" s="42"/>
    </row>
    <row r="120" spans="1:26" s="43" customFormat="1" ht="10.5" customHeight="1" x14ac:dyDescent="0.25">
      <c r="A120" s="17"/>
      <c r="B120" s="3"/>
      <c r="F120" s="42" t="str">
        <f>IF(F29-F30 &lt;&gt;F70,"WARNING","")</f>
        <v/>
      </c>
      <c r="G120" s="42" t="str">
        <f>IF(G29-G30 &lt;&gt;G70,"WARNING","")</f>
        <v/>
      </c>
      <c r="I120" s="2"/>
      <c r="J120" s="2"/>
      <c r="K120" s="2"/>
      <c r="L120" s="2"/>
      <c r="M120" s="3"/>
      <c r="N120" s="2"/>
      <c r="O120" s="2"/>
      <c r="P120" s="9"/>
      <c r="Q120" s="2"/>
      <c r="R120" s="2"/>
      <c r="S120" s="2"/>
      <c r="T120" s="2"/>
      <c r="U120" s="2"/>
      <c r="V120" s="10"/>
      <c r="W120" s="42"/>
      <c r="X120" s="42"/>
      <c r="Y120" s="42"/>
      <c r="Z120" s="42"/>
    </row>
    <row r="121" spans="1:26" s="43" customFormat="1" ht="10.5" customHeight="1" x14ac:dyDescent="0.25">
      <c r="A121" s="17"/>
      <c r="B121" s="3"/>
      <c r="I121" s="2"/>
      <c r="J121" s="2"/>
      <c r="K121" s="2"/>
      <c r="L121" s="2"/>
      <c r="M121" s="3"/>
      <c r="N121" s="2"/>
      <c r="O121" s="2"/>
      <c r="P121" s="9"/>
      <c r="Q121" s="2"/>
      <c r="R121" s="2"/>
      <c r="S121" s="2"/>
      <c r="T121" s="2"/>
      <c r="U121" s="2"/>
      <c r="V121" s="10"/>
      <c r="W121" s="42"/>
      <c r="X121" s="42"/>
      <c r="Y121" s="42"/>
      <c r="Z121" s="42"/>
    </row>
    <row r="122" spans="1:26" s="43" customFormat="1" ht="10.5" customHeight="1" x14ac:dyDescent="0.25">
      <c r="A122" s="17"/>
      <c r="B122" s="3"/>
      <c r="I122" s="2"/>
      <c r="J122" s="2"/>
      <c r="K122" s="2"/>
      <c r="L122" s="2"/>
      <c r="M122" s="3"/>
      <c r="N122" s="2"/>
      <c r="O122" s="2"/>
      <c r="P122" s="9"/>
      <c r="Q122" s="2"/>
      <c r="R122" s="2"/>
      <c r="S122" s="2"/>
      <c r="T122" s="2"/>
      <c r="U122" s="2"/>
      <c r="V122" s="10"/>
      <c r="W122" s="42"/>
      <c r="X122" s="42"/>
      <c r="Y122" s="42"/>
      <c r="Z122" s="42"/>
    </row>
    <row r="123" spans="1:26" s="43" customFormat="1" ht="10.5" customHeight="1" x14ac:dyDescent="0.25">
      <c r="A123" s="17"/>
      <c r="B123" s="3"/>
      <c r="I123" s="2"/>
      <c r="J123" s="2"/>
      <c r="K123" s="2"/>
      <c r="L123" s="2"/>
      <c r="M123" s="3"/>
      <c r="N123" s="2"/>
      <c r="O123" s="2"/>
      <c r="P123" s="9"/>
      <c r="Q123" s="2"/>
      <c r="R123" s="2"/>
      <c r="S123" s="2"/>
      <c r="T123" s="2"/>
      <c r="U123" s="2"/>
      <c r="V123" s="10"/>
      <c r="W123" s="42"/>
      <c r="X123" s="42"/>
      <c r="Y123" s="42"/>
      <c r="Z123" s="42"/>
    </row>
    <row r="124" spans="1:26" s="43" customFormat="1" ht="10.5" customHeight="1" x14ac:dyDescent="0.25">
      <c r="A124" s="17"/>
      <c r="B124" s="3"/>
      <c r="I124" s="2"/>
      <c r="J124" s="2"/>
      <c r="K124" s="2"/>
      <c r="L124" s="2"/>
      <c r="M124" s="3"/>
      <c r="N124" s="2"/>
      <c r="O124" s="2"/>
      <c r="P124" s="9"/>
      <c r="Q124" s="2"/>
      <c r="R124" s="2"/>
      <c r="S124" s="2"/>
      <c r="T124" s="2"/>
      <c r="U124" s="2"/>
      <c r="V124" s="10"/>
      <c r="W124" s="42"/>
      <c r="X124" s="42"/>
      <c r="Y124" s="42"/>
      <c r="Z124" s="42"/>
    </row>
    <row r="125" spans="1:26" s="43" customFormat="1" ht="10.5" customHeight="1" x14ac:dyDescent="0.25">
      <c r="A125" s="17"/>
      <c r="B125" s="3"/>
      <c r="I125" s="2"/>
      <c r="J125" s="2"/>
      <c r="K125" s="2"/>
      <c r="L125" s="2"/>
      <c r="M125" s="3"/>
      <c r="N125" s="2"/>
      <c r="O125" s="2"/>
      <c r="P125" s="9"/>
      <c r="Q125" s="2"/>
      <c r="R125" s="2"/>
      <c r="S125" s="2"/>
      <c r="T125" s="2"/>
      <c r="U125" s="2"/>
      <c r="V125" s="10"/>
      <c r="W125" s="42"/>
      <c r="X125" s="42"/>
      <c r="Y125" s="42"/>
      <c r="Z125" s="42"/>
    </row>
    <row r="126" spans="1:26" s="43" customFormat="1" ht="10.5" customHeight="1" x14ac:dyDescent="0.25">
      <c r="A126" s="17"/>
      <c r="B126" s="3"/>
      <c r="I126" s="2"/>
      <c r="J126" s="2"/>
      <c r="K126" s="2"/>
      <c r="L126" s="2"/>
      <c r="M126" s="3"/>
      <c r="N126" s="2"/>
      <c r="O126" s="2"/>
      <c r="P126" s="9"/>
      <c r="Q126" s="2"/>
      <c r="R126" s="2"/>
      <c r="S126" s="2"/>
      <c r="T126" s="2"/>
      <c r="U126" s="2"/>
      <c r="V126" s="10"/>
      <c r="W126" s="42"/>
      <c r="X126" s="42"/>
      <c r="Y126" s="42"/>
      <c r="Z126" s="42"/>
    </row>
    <row r="127" spans="1:26" s="43" customFormat="1" ht="10.5" customHeight="1" x14ac:dyDescent="0.25">
      <c r="A127" s="17"/>
      <c r="B127" s="3"/>
      <c r="I127" s="2"/>
      <c r="J127" s="2"/>
      <c r="K127" s="2"/>
      <c r="L127" s="2"/>
      <c r="M127" s="3"/>
      <c r="N127" s="2"/>
      <c r="O127" s="2"/>
      <c r="P127" s="9"/>
      <c r="Q127" s="2"/>
      <c r="R127" s="2"/>
      <c r="S127" s="2"/>
      <c r="T127" s="2"/>
      <c r="U127" s="2"/>
      <c r="V127" s="10"/>
      <c r="W127" s="42"/>
      <c r="X127" s="42"/>
      <c r="Y127" s="42"/>
      <c r="Z127" s="42"/>
    </row>
    <row r="128" spans="1:26" s="43" customFormat="1" ht="10.5" customHeight="1" x14ac:dyDescent="0.25">
      <c r="A128" s="17"/>
      <c r="B128" s="3"/>
      <c r="I128" s="2"/>
      <c r="J128" s="2"/>
      <c r="K128" s="2"/>
      <c r="L128" s="2"/>
      <c r="M128" s="3"/>
      <c r="N128" s="2"/>
      <c r="O128" s="2"/>
      <c r="P128" s="9"/>
      <c r="Q128" s="2"/>
      <c r="R128" s="2"/>
      <c r="S128" s="2"/>
      <c r="T128" s="2"/>
      <c r="U128" s="2"/>
      <c r="V128" s="10"/>
      <c r="W128" s="42"/>
      <c r="X128" s="42"/>
      <c r="Y128" s="42"/>
      <c r="Z128" s="42"/>
    </row>
    <row r="129" spans="1:26" s="43" customFormat="1" ht="10.5" customHeight="1" x14ac:dyDescent="0.25">
      <c r="A129" s="17"/>
      <c r="B129" s="3"/>
      <c r="I129" s="2"/>
      <c r="J129" s="2"/>
      <c r="K129" s="2"/>
      <c r="L129" s="2"/>
      <c r="M129" s="3"/>
      <c r="N129" s="2"/>
      <c r="O129" s="2"/>
      <c r="P129" s="9"/>
      <c r="Q129" s="2"/>
      <c r="R129" s="2"/>
      <c r="S129" s="2"/>
      <c r="T129" s="2"/>
      <c r="U129" s="2"/>
      <c r="V129" s="10"/>
      <c r="W129" s="42"/>
      <c r="X129" s="42"/>
      <c r="Y129" s="42"/>
      <c r="Z129" s="42"/>
    </row>
    <row r="130" spans="1:26" s="43" customFormat="1" ht="10.5" customHeight="1" x14ac:dyDescent="0.25">
      <c r="A130" s="17"/>
      <c r="B130" s="3"/>
      <c r="I130" s="2"/>
      <c r="J130" s="2"/>
      <c r="K130" s="2"/>
      <c r="L130" s="2"/>
      <c r="M130" s="3"/>
      <c r="N130" s="2"/>
      <c r="O130" s="2"/>
      <c r="P130" s="9"/>
      <c r="Q130" s="2"/>
      <c r="R130" s="2"/>
      <c r="S130" s="2"/>
      <c r="T130" s="2"/>
      <c r="U130" s="2"/>
      <c r="V130" s="10"/>
      <c r="W130" s="42"/>
      <c r="X130" s="42"/>
      <c r="Y130" s="42"/>
      <c r="Z130" s="42"/>
    </row>
    <row r="131" spans="1:26" s="43" customFormat="1" ht="10.5" customHeight="1" x14ac:dyDescent="0.25">
      <c r="A131" s="17"/>
      <c r="B131" s="3"/>
      <c r="I131" s="2"/>
      <c r="J131" s="2"/>
      <c r="K131" s="2"/>
      <c r="L131" s="2"/>
      <c r="M131" s="3"/>
      <c r="N131" s="2"/>
      <c r="O131" s="2"/>
      <c r="P131" s="9"/>
      <c r="Q131" s="2"/>
      <c r="R131" s="2"/>
      <c r="S131" s="2"/>
      <c r="T131" s="2"/>
      <c r="U131" s="2"/>
      <c r="V131" s="10"/>
      <c r="W131" s="42"/>
      <c r="X131" s="42"/>
      <c r="Y131" s="42"/>
      <c r="Z131" s="42"/>
    </row>
    <row r="132" spans="1:26" s="43" customFormat="1" ht="10.5" customHeight="1" x14ac:dyDescent="0.25">
      <c r="A132" s="17"/>
      <c r="B132" s="3"/>
      <c r="I132" s="2"/>
      <c r="J132" s="2"/>
      <c r="K132" s="2"/>
      <c r="L132" s="2"/>
      <c r="M132" s="3"/>
      <c r="N132" s="2"/>
      <c r="O132" s="2"/>
      <c r="P132" s="9"/>
      <c r="Q132" s="2"/>
      <c r="R132" s="2"/>
      <c r="S132" s="2"/>
      <c r="T132" s="2"/>
      <c r="U132" s="2"/>
      <c r="V132" s="10"/>
      <c r="W132" s="42"/>
      <c r="X132" s="42"/>
      <c r="Y132" s="42"/>
      <c r="Z132" s="42"/>
    </row>
    <row r="133" spans="1:26" s="43" customFormat="1" ht="10.5" customHeight="1" x14ac:dyDescent="0.25">
      <c r="A133" s="17"/>
      <c r="B133" s="3"/>
      <c r="I133" s="2"/>
      <c r="J133" s="2"/>
      <c r="K133" s="2"/>
      <c r="L133" s="2"/>
      <c r="M133" s="3"/>
      <c r="N133" s="2"/>
      <c r="O133" s="2"/>
      <c r="P133" s="9"/>
      <c r="Q133" s="2"/>
      <c r="R133" s="2"/>
      <c r="S133" s="2"/>
      <c r="T133" s="2"/>
      <c r="U133" s="2"/>
      <c r="V133" s="10"/>
      <c r="W133" s="42"/>
      <c r="X133" s="42"/>
      <c r="Y133" s="42"/>
      <c r="Z133" s="42"/>
    </row>
    <row r="134" spans="1:26" s="43" customFormat="1" ht="10.5" customHeight="1" x14ac:dyDescent="0.25">
      <c r="A134" s="17"/>
      <c r="B134" s="3"/>
      <c r="I134" s="2"/>
      <c r="J134" s="2"/>
      <c r="K134" s="2"/>
      <c r="L134" s="2"/>
      <c r="M134" s="3"/>
      <c r="N134" s="2"/>
      <c r="O134" s="2"/>
      <c r="P134" s="9"/>
      <c r="Q134" s="2"/>
      <c r="R134" s="2"/>
      <c r="S134" s="2"/>
      <c r="T134" s="2"/>
      <c r="U134" s="2"/>
      <c r="V134" s="10"/>
      <c r="W134" s="42"/>
      <c r="X134" s="42"/>
      <c r="Y134" s="42"/>
      <c r="Z134" s="42"/>
    </row>
    <row r="135" spans="1:26" s="43" customFormat="1" ht="10.5" customHeight="1" x14ac:dyDescent="0.25">
      <c r="A135" s="17"/>
      <c r="B135" s="3"/>
      <c r="I135" s="2"/>
      <c r="J135" s="2"/>
      <c r="K135" s="2"/>
      <c r="L135" s="2"/>
      <c r="M135" s="3"/>
      <c r="N135" s="2"/>
      <c r="O135" s="2"/>
      <c r="P135" s="9"/>
      <c r="Q135" s="2"/>
      <c r="R135" s="2"/>
      <c r="S135" s="2"/>
      <c r="T135" s="2"/>
      <c r="U135" s="2"/>
      <c r="V135" s="10"/>
      <c r="W135" s="42"/>
      <c r="X135" s="42"/>
      <c r="Y135" s="42"/>
      <c r="Z135" s="42"/>
    </row>
    <row r="136" spans="1:26" s="43" customFormat="1" ht="10.5" customHeight="1" x14ac:dyDescent="0.25">
      <c r="A136" s="17"/>
      <c r="B136" s="3"/>
      <c r="I136" s="2"/>
      <c r="J136" s="2"/>
      <c r="K136" s="2"/>
      <c r="L136" s="2"/>
      <c r="M136" s="3"/>
      <c r="N136" s="2"/>
      <c r="O136" s="2"/>
      <c r="P136" s="9"/>
      <c r="Q136" s="2"/>
      <c r="R136" s="2"/>
      <c r="S136" s="2"/>
      <c r="T136" s="2"/>
      <c r="U136" s="2"/>
      <c r="V136" s="10"/>
      <c r="W136" s="42"/>
      <c r="X136" s="42"/>
      <c r="Y136" s="42"/>
      <c r="Z136" s="42"/>
    </row>
    <row r="137" spans="1:26" s="43" customFormat="1" ht="10.5" customHeight="1" x14ac:dyDescent="0.25">
      <c r="A137" s="17"/>
      <c r="B137" s="3"/>
      <c r="I137" s="2"/>
      <c r="J137" s="2"/>
      <c r="K137" s="2"/>
      <c r="L137" s="2"/>
      <c r="M137" s="3"/>
      <c r="N137" s="2"/>
      <c r="O137" s="2"/>
      <c r="P137" s="9"/>
      <c r="Q137" s="2"/>
      <c r="R137" s="2"/>
      <c r="S137" s="2"/>
      <c r="T137" s="2"/>
      <c r="U137" s="2"/>
      <c r="V137" s="10"/>
      <c r="W137" s="42"/>
      <c r="X137" s="42"/>
      <c r="Y137" s="42"/>
      <c r="Z137" s="42"/>
    </row>
    <row r="138" spans="1:26" s="43" customFormat="1" ht="10.5" customHeight="1" x14ac:dyDescent="0.25">
      <c r="A138" s="17"/>
      <c r="B138" s="3"/>
      <c r="I138" s="2"/>
      <c r="J138" s="2"/>
      <c r="K138" s="2"/>
      <c r="L138" s="2"/>
      <c r="M138" s="3"/>
      <c r="N138" s="2"/>
      <c r="O138" s="2"/>
      <c r="P138" s="9"/>
      <c r="Q138" s="2"/>
      <c r="R138" s="2"/>
      <c r="S138" s="2"/>
      <c r="T138" s="2"/>
      <c r="U138" s="2"/>
      <c r="V138" s="10"/>
      <c r="W138" s="42"/>
      <c r="X138" s="42"/>
      <c r="Y138" s="42"/>
      <c r="Z138" s="42"/>
    </row>
    <row r="139" spans="1:26" s="43" customFormat="1" ht="10.5" customHeight="1" x14ac:dyDescent="0.25">
      <c r="A139" s="17"/>
      <c r="B139" s="3"/>
      <c r="I139" s="2"/>
      <c r="J139" s="2"/>
      <c r="K139" s="2"/>
      <c r="L139" s="2"/>
      <c r="M139" s="3"/>
      <c r="N139" s="2"/>
      <c r="O139" s="2"/>
      <c r="P139" s="9"/>
      <c r="Q139" s="2"/>
      <c r="R139" s="2"/>
      <c r="S139" s="2"/>
      <c r="T139" s="2"/>
      <c r="U139" s="2"/>
      <c r="V139" s="10"/>
      <c r="W139" s="42"/>
      <c r="X139" s="42"/>
      <c r="Y139" s="42"/>
      <c r="Z139" s="42"/>
    </row>
    <row r="140" spans="1:26" s="43" customFormat="1" ht="10.5" customHeight="1" x14ac:dyDescent="0.25">
      <c r="A140" s="17"/>
      <c r="B140" s="3"/>
      <c r="I140" s="2"/>
      <c r="J140" s="2"/>
      <c r="K140" s="2"/>
      <c r="L140" s="2"/>
      <c r="M140" s="3"/>
      <c r="N140" s="2"/>
      <c r="O140" s="2"/>
      <c r="P140" s="9"/>
      <c r="Q140" s="2"/>
      <c r="R140" s="2"/>
      <c r="S140" s="2"/>
      <c r="T140" s="2"/>
      <c r="U140" s="2"/>
      <c r="V140" s="10"/>
      <c r="W140" s="42"/>
      <c r="X140" s="42"/>
      <c r="Y140" s="42"/>
      <c r="Z140" s="42"/>
    </row>
    <row r="141" spans="1:26" s="43" customFormat="1" ht="10.5" customHeight="1" x14ac:dyDescent="0.25">
      <c r="A141" s="17"/>
      <c r="B141" s="3"/>
      <c r="I141" s="2"/>
      <c r="J141" s="2"/>
      <c r="K141" s="2"/>
      <c r="L141" s="2"/>
      <c r="M141" s="3"/>
      <c r="N141" s="2"/>
      <c r="O141" s="2"/>
      <c r="P141" s="9"/>
      <c r="Q141" s="2"/>
      <c r="R141" s="2"/>
      <c r="S141" s="2"/>
      <c r="T141" s="2"/>
      <c r="U141" s="2"/>
      <c r="V141" s="10"/>
      <c r="W141" s="42"/>
      <c r="X141" s="42"/>
      <c r="Y141" s="42"/>
      <c r="Z141" s="42"/>
    </row>
    <row r="142" spans="1:26" s="43" customFormat="1" ht="10.5" customHeight="1" x14ac:dyDescent="0.25">
      <c r="A142" s="17"/>
      <c r="B142" s="3"/>
      <c r="I142" s="2"/>
      <c r="J142" s="2"/>
      <c r="K142" s="2"/>
      <c r="L142" s="2"/>
      <c r="M142" s="3"/>
      <c r="N142" s="2"/>
      <c r="O142" s="2"/>
      <c r="P142" s="9"/>
      <c r="Q142" s="2"/>
      <c r="R142" s="2"/>
      <c r="S142" s="2"/>
      <c r="T142" s="2"/>
      <c r="U142" s="2"/>
      <c r="V142" s="10"/>
      <c r="W142" s="42"/>
      <c r="X142" s="42"/>
      <c r="Y142" s="42"/>
      <c r="Z142" s="42"/>
    </row>
    <row r="143" spans="1:26" s="43" customFormat="1" ht="10.5" customHeight="1" x14ac:dyDescent="0.25">
      <c r="A143" s="17"/>
      <c r="B143" s="3"/>
      <c r="I143" s="2"/>
      <c r="J143" s="2"/>
      <c r="K143" s="2"/>
      <c r="L143" s="2"/>
      <c r="M143" s="3"/>
      <c r="N143" s="2"/>
      <c r="O143" s="2"/>
      <c r="P143" s="9"/>
      <c r="Q143" s="2"/>
      <c r="R143" s="2"/>
      <c r="S143" s="2"/>
      <c r="T143" s="2"/>
      <c r="U143" s="2"/>
      <c r="V143" s="10"/>
      <c r="W143" s="42"/>
      <c r="X143" s="42"/>
      <c r="Y143" s="42"/>
      <c r="Z143" s="42"/>
    </row>
    <row r="144" spans="1:26" s="43" customFormat="1" ht="10.5" customHeight="1" x14ac:dyDescent="0.25">
      <c r="A144" s="17"/>
      <c r="B144" s="3"/>
      <c r="I144" s="2"/>
      <c r="J144" s="2"/>
      <c r="K144" s="2"/>
      <c r="L144" s="2"/>
      <c r="M144" s="3"/>
      <c r="N144" s="2"/>
      <c r="O144" s="2"/>
      <c r="P144" s="9"/>
      <c r="Q144" s="2"/>
      <c r="R144" s="2"/>
      <c r="S144" s="2"/>
      <c r="T144" s="2"/>
      <c r="U144" s="2"/>
      <c r="V144" s="10"/>
      <c r="W144" s="42"/>
      <c r="X144" s="42"/>
      <c r="Y144" s="42"/>
      <c r="Z144" s="42"/>
    </row>
    <row r="145" spans="1:26" s="43" customFormat="1" ht="10.5" customHeight="1" x14ac:dyDescent="0.25">
      <c r="A145" s="17"/>
      <c r="B145" s="3"/>
      <c r="I145" s="2"/>
      <c r="J145" s="2"/>
      <c r="K145" s="2"/>
      <c r="L145" s="2"/>
      <c r="M145" s="3"/>
      <c r="N145" s="2"/>
      <c r="O145" s="2"/>
      <c r="P145" s="9"/>
      <c r="Q145" s="2"/>
      <c r="R145" s="2"/>
      <c r="S145" s="2"/>
      <c r="T145" s="2"/>
      <c r="U145" s="2"/>
      <c r="V145" s="10"/>
      <c r="W145" s="42"/>
      <c r="X145" s="42"/>
      <c r="Y145" s="42"/>
      <c r="Z145" s="42"/>
    </row>
    <row r="146" spans="1:26" s="43" customFormat="1" ht="10.5" customHeight="1" x14ac:dyDescent="0.25">
      <c r="A146" s="17"/>
      <c r="B146" s="3"/>
      <c r="I146" s="2"/>
      <c r="J146" s="2"/>
      <c r="K146" s="2"/>
      <c r="L146" s="2"/>
      <c r="M146" s="3"/>
      <c r="N146" s="2"/>
      <c r="O146" s="2"/>
      <c r="P146" s="9"/>
      <c r="Q146" s="2"/>
      <c r="R146" s="2"/>
      <c r="S146" s="2"/>
      <c r="T146" s="2"/>
      <c r="U146" s="2"/>
      <c r="V146" s="10"/>
      <c r="W146" s="42"/>
      <c r="X146" s="42"/>
      <c r="Y146" s="42"/>
      <c r="Z146" s="42"/>
    </row>
    <row r="147" spans="1:26" s="43" customFormat="1" ht="10.5" customHeight="1" x14ac:dyDescent="0.25">
      <c r="A147" s="17"/>
      <c r="B147" s="3"/>
      <c r="I147" s="2"/>
      <c r="J147" s="2"/>
      <c r="K147" s="2"/>
      <c r="L147" s="2"/>
      <c r="M147" s="3"/>
      <c r="N147" s="2"/>
      <c r="O147" s="2"/>
      <c r="P147" s="9"/>
      <c r="Q147" s="2"/>
      <c r="R147" s="2"/>
      <c r="S147" s="2"/>
      <c r="T147" s="2"/>
      <c r="U147" s="2"/>
      <c r="V147" s="10"/>
      <c r="W147" s="42"/>
      <c r="X147" s="42"/>
      <c r="Y147" s="42"/>
      <c r="Z147" s="42"/>
    </row>
    <row r="148" spans="1:26" s="43" customFormat="1" ht="10.5" customHeight="1" x14ac:dyDescent="0.25">
      <c r="A148" s="17"/>
      <c r="B148" s="3"/>
      <c r="I148" s="2"/>
      <c r="J148" s="2"/>
      <c r="K148" s="2"/>
      <c r="L148" s="2"/>
      <c r="M148" s="3"/>
      <c r="N148" s="2"/>
      <c r="O148" s="2"/>
      <c r="P148" s="9"/>
      <c r="Q148" s="2"/>
      <c r="R148" s="2"/>
      <c r="S148" s="2"/>
      <c r="T148" s="2"/>
      <c r="U148" s="2"/>
      <c r="V148" s="10"/>
      <c r="W148" s="42"/>
      <c r="X148" s="42"/>
      <c r="Y148" s="42"/>
      <c r="Z148" s="42"/>
    </row>
    <row r="149" spans="1:26" s="43" customFormat="1" ht="10.5" customHeight="1" x14ac:dyDescent="0.25">
      <c r="A149" s="17"/>
      <c r="B149" s="3"/>
      <c r="I149" s="2"/>
      <c r="J149" s="2"/>
      <c r="K149" s="2"/>
      <c r="L149" s="2"/>
      <c r="M149" s="3"/>
      <c r="N149" s="2"/>
      <c r="O149" s="2"/>
      <c r="P149" s="9"/>
      <c r="Q149" s="2"/>
      <c r="R149" s="2"/>
      <c r="S149" s="2"/>
      <c r="T149" s="2"/>
      <c r="U149" s="2"/>
      <c r="V149" s="10"/>
      <c r="W149" s="42"/>
      <c r="X149" s="42"/>
      <c r="Y149" s="42"/>
      <c r="Z149" s="42"/>
    </row>
    <row r="150" spans="1:26" s="43" customFormat="1" ht="10.5" customHeight="1" x14ac:dyDescent="0.25">
      <c r="A150" s="17"/>
      <c r="B150" s="3"/>
      <c r="I150" s="2"/>
      <c r="J150" s="2"/>
      <c r="K150" s="2"/>
      <c r="L150" s="2"/>
      <c r="M150" s="3"/>
      <c r="N150" s="2"/>
      <c r="O150" s="2"/>
      <c r="P150" s="9"/>
      <c r="Q150" s="2"/>
      <c r="R150" s="2"/>
      <c r="S150" s="2"/>
      <c r="T150" s="2"/>
      <c r="U150" s="2"/>
      <c r="V150" s="10"/>
      <c r="W150" s="42"/>
      <c r="X150" s="42"/>
      <c r="Y150" s="42"/>
      <c r="Z150" s="42"/>
    </row>
    <row r="151" spans="1:26" s="43" customFormat="1" ht="10.5" customHeight="1" x14ac:dyDescent="0.25">
      <c r="A151" s="17"/>
      <c r="B151" s="3"/>
      <c r="I151" s="2"/>
      <c r="J151" s="2"/>
      <c r="K151" s="2"/>
      <c r="L151" s="2"/>
      <c r="M151" s="3"/>
      <c r="N151" s="2"/>
      <c r="O151" s="2"/>
      <c r="P151" s="9"/>
      <c r="Q151" s="2"/>
      <c r="R151" s="2"/>
      <c r="S151" s="2"/>
      <c r="T151" s="2"/>
      <c r="U151" s="2"/>
      <c r="V151" s="10"/>
      <c r="W151" s="42"/>
      <c r="X151" s="42"/>
      <c r="Y151" s="42"/>
      <c r="Z151" s="42"/>
    </row>
    <row r="152" spans="1:26" s="43" customFormat="1" ht="10.5" customHeight="1" x14ac:dyDescent="0.25">
      <c r="A152" s="17"/>
      <c r="B152" s="3"/>
      <c r="I152" s="2"/>
      <c r="J152" s="2"/>
      <c r="K152" s="2"/>
      <c r="L152" s="2"/>
      <c r="M152" s="3"/>
      <c r="N152" s="2"/>
      <c r="O152" s="2"/>
      <c r="P152" s="9"/>
      <c r="Q152" s="2"/>
      <c r="R152" s="2"/>
      <c r="S152" s="2"/>
      <c r="T152" s="2"/>
      <c r="U152" s="2"/>
      <c r="V152" s="10"/>
      <c r="W152" s="42"/>
      <c r="X152" s="42"/>
      <c r="Y152" s="42"/>
      <c r="Z152" s="42"/>
    </row>
    <row r="153" spans="1:26" s="43" customFormat="1" ht="10.5" customHeight="1" x14ac:dyDescent="0.25">
      <c r="A153" s="17"/>
      <c r="B153" s="3"/>
      <c r="I153" s="2"/>
      <c r="J153" s="2"/>
      <c r="K153" s="2"/>
      <c r="L153" s="2"/>
      <c r="M153" s="3"/>
      <c r="N153" s="2"/>
      <c r="O153" s="2"/>
      <c r="P153" s="9"/>
      <c r="Q153" s="2"/>
      <c r="R153" s="2"/>
      <c r="S153" s="2"/>
      <c r="T153" s="2"/>
      <c r="U153" s="2"/>
      <c r="V153" s="10"/>
      <c r="W153" s="42"/>
      <c r="X153" s="42"/>
      <c r="Y153" s="42"/>
      <c r="Z153" s="42"/>
    </row>
    <row r="154" spans="1:26" s="43" customFormat="1" ht="10.5" customHeight="1" x14ac:dyDescent="0.25">
      <c r="A154" s="17"/>
      <c r="B154" s="3"/>
      <c r="I154" s="2"/>
      <c r="J154" s="2"/>
      <c r="K154" s="2"/>
      <c r="L154" s="2"/>
      <c r="M154" s="3"/>
      <c r="N154" s="2"/>
      <c r="O154" s="2"/>
      <c r="P154" s="9"/>
      <c r="Q154" s="2"/>
      <c r="R154" s="2"/>
      <c r="S154" s="2"/>
      <c r="T154" s="2"/>
      <c r="U154" s="2"/>
      <c r="V154" s="10"/>
      <c r="W154" s="42"/>
      <c r="X154" s="42"/>
      <c r="Y154" s="42"/>
      <c r="Z154" s="42"/>
    </row>
    <row r="155" spans="1:26" s="43" customFormat="1" ht="10.5" customHeight="1" x14ac:dyDescent="0.25">
      <c r="A155" s="17"/>
      <c r="B155" s="3"/>
      <c r="I155" s="2"/>
      <c r="J155" s="2"/>
      <c r="K155" s="2"/>
      <c r="L155" s="2"/>
      <c r="M155" s="3"/>
      <c r="N155" s="2"/>
      <c r="O155" s="2"/>
      <c r="P155" s="9"/>
      <c r="Q155" s="2"/>
      <c r="R155" s="2"/>
      <c r="S155" s="2"/>
      <c r="T155" s="2"/>
      <c r="U155" s="2"/>
      <c r="V155" s="10"/>
      <c r="W155" s="42"/>
      <c r="X155" s="42"/>
      <c r="Y155" s="42"/>
      <c r="Z155" s="42"/>
    </row>
    <row r="156" spans="1:26" s="43" customFormat="1" ht="10.5" customHeight="1" x14ac:dyDescent="0.25">
      <c r="A156" s="17"/>
      <c r="B156" s="3"/>
      <c r="I156" s="2"/>
      <c r="J156" s="2"/>
      <c r="K156" s="2"/>
      <c r="L156" s="2"/>
      <c r="M156" s="3"/>
      <c r="N156" s="2"/>
      <c r="O156" s="2"/>
      <c r="P156" s="9"/>
      <c r="Q156" s="2"/>
      <c r="R156" s="2"/>
      <c r="S156" s="2"/>
      <c r="T156" s="2"/>
      <c r="U156" s="2"/>
      <c r="V156" s="10"/>
      <c r="W156" s="42"/>
      <c r="X156" s="42"/>
      <c r="Y156" s="42"/>
      <c r="Z156" s="42"/>
    </row>
    <row r="157" spans="1:26" s="43" customFormat="1" ht="10.5" customHeight="1" x14ac:dyDescent="0.25">
      <c r="A157" s="17"/>
      <c r="B157" s="3"/>
      <c r="I157" s="2"/>
      <c r="J157" s="2"/>
      <c r="K157" s="2"/>
      <c r="L157" s="2"/>
      <c r="M157" s="3"/>
      <c r="N157" s="2"/>
      <c r="O157" s="2"/>
      <c r="P157" s="9"/>
      <c r="Q157" s="2"/>
      <c r="R157" s="2"/>
      <c r="S157" s="2"/>
      <c r="T157" s="2"/>
      <c r="U157" s="2"/>
      <c r="V157" s="10"/>
      <c r="W157" s="42"/>
      <c r="X157" s="42"/>
      <c r="Y157" s="42"/>
      <c r="Z157" s="42"/>
    </row>
    <row r="158" spans="1:26" s="43" customFormat="1" ht="10.5" customHeight="1" x14ac:dyDescent="0.25">
      <c r="A158" s="17"/>
      <c r="B158" s="3"/>
      <c r="I158" s="2"/>
      <c r="J158" s="2"/>
      <c r="K158" s="2"/>
      <c r="L158" s="2"/>
      <c r="M158" s="3"/>
      <c r="N158" s="2"/>
      <c r="O158" s="2"/>
      <c r="P158" s="9"/>
      <c r="Q158" s="2"/>
      <c r="R158" s="2"/>
      <c r="S158" s="2"/>
      <c r="T158" s="2"/>
      <c r="U158" s="2"/>
      <c r="V158" s="10"/>
      <c r="W158" s="42"/>
      <c r="X158" s="42"/>
      <c r="Y158" s="42"/>
      <c r="Z158" s="42"/>
    </row>
    <row r="159" spans="1:26" s="43" customFormat="1" ht="10.5" customHeight="1" x14ac:dyDescent="0.25">
      <c r="A159" s="17"/>
      <c r="B159" s="3"/>
      <c r="I159" s="2"/>
      <c r="J159" s="2"/>
      <c r="K159" s="2"/>
      <c r="L159" s="2"/>
      <c r="M159" s="3"/>
      <c r="N159" s="2"/>
      <c r="O159" s="2"/>
      <c r="P159" s="9"/>
      <c r="Q159" s="2"/>
      <c r="R159" s="2"/>
      <c r="S159" s="2"/>
      <c r="T159" s="2"/>
      <c r="U159" s="2"/>
      <c r="V159" s="10"/>
      <c r="W159" s="42"/>
      <c r="X159" s="42"/>
      <c r="Y159" s="42"/>
      <c r="Z159" s="42"/>
    </row>
    <row r="160" spans="1:26" s="43" customFormat="1" ht="10.5" customHeight="1" x14ac:dyDescent="0.25">
      <c r="A160" s="17"/>
      <c r="B160" s="3"/>
      <c r="I160" s="2"/>
      <c r="J160" s="2"/>
      <c r="K160" s="2"/>
      <c r="L160" s="2"/>
      <c r="M160" s="3"/>
      <c r="N160" s="2"/>
      <c r="O160" s="2"/>
      <c r="P160" s="9"/>
      <c r="Q160" s="2"/>
      <c r="R160" s="2"/>
      <c r="S160" s="2"/>
      <c r="T160" s="2"/>
      <c r="U160" s="2"/>
      <c r="V160" s="10"/>
      <c r="W160" s="42"/>
      <c r="X160" s="42"/>
      <c r="Y160" s="42"/>
      <c r="Z160" s="42"/>
    </row>
    <row r="161" spans="1:26" s="43" customFormat="1" ht="10.5" customHeight="1" x14ac:dyDescent="0.25">
      <c r="A161" s="17"/>
      <c r="B161" s="3"/>
      <c r="I161" s="2"/>
      <c r="J161" s="2"/>
      <c r="K161" s="2"/>
      <c r="L161" s="2"/>
      <c r="M161" s="3"/>
      <c r="N161" s="2"/>
      <c r="O161" s="2"/>
      <c r="P161" s="9"/>
      <c r="Q161" s="2"/>
      <c r="R161" s="2"/>
      <c r="S161" s="2"/>
      <c r="T161" s="2"/>
      <c r="U161" s="2"/>
      <c r="V161" s="10"/>
      <c r="W161" s="42"/>
      <c r="X161" s="42"/>
      <c r="Y161" s="42"/>
      <c r="Z161" s="42"/>
    </row>
    <row r="162" spans="1:26" s="43" customFormat="1" ht="10.5" customHeight="1" x14ac:dyDescent="0.25">
      <c r="A162" s="17"/>
      <c r="B162" s="3"/>
      <c r="I162" s="2"/>
      <c r="J162" s="2"/>
      <c r="K162" s="2"/>
      <c r="L162" s="2"/>
      <c r="M162" s="3"/>
      <c r="N162" s="2"/>
      <c r="O162" s="2"/>
      <c r="P162" s="9"/>
      <c r="Q162" s="2"/>
      <c r="R162" s="2"/>
      <c r="S162" s="2"/>
      <c r="T162" s="2"/>
      <c r="U162" s="2"/>
      <c r="V162" s="10"/>
      <c r="W162" s="42"/>
      <c r="X162" s="42"/>
      <c r="Y162" s="42"/>
      <c r="Z162" s="42"/>
    </row>
    <row r="163" spans="1:26" s="43" customFormat="1" ht="10.5" customHeight="1" x14ac:dyDescent="0.25">
      <c r="A163" s="17"/>
      <c r="B163" s="3"/>
      <c r="I163" s="2"/>
      <c r="J163" s="2"/>
      <c r="K163" s="2"/>
      <c r="L163" s="2"/>
      <c r="M163" s="3"/>
      <c r="N163" s="2"/>
      <c r="O163" s="2"/>
      <c r="P163" s="9"/>
      <c r="Q163" s="2"/>
      <c r="R163" s="2"/>
      <c r="S163" s="2"/>
      <c r="T163" s="2"/>
      <c r="U163" s="2"/>
      <c r="V163" s="10"/>
      <c r="W163" s="42"/>
      <c r="X163" s="42"/>
      <c r="Y163" s="42"/>
      <c r="Z163" s="42"/>
    </row>
    <row r="164" spans="1:26" s="43" customFormat="1" ht="10.5" customHeight="1" x14ac:dyDescent="0.25">
      <c r="A164" s="17"/>
      <c r="B164" s="3"/>
      <c r="I164" s="2"/>
      <c r="J164" s="2"/>
      <c r="K164" s="2"/>
      <c r="L164" s="2"/>
      <c r="M164" s="3"/>
      <c r="N164" s="2"/>
      <c r="O164" s="2"/>
      <c r="P164" s="9"/>
      <c r="Q164" s="2"/>
      <c r="R164" s="2"/>
      <c r="S164" s="2"/>
      <c r="T164" s="2"/>
      <c r="U164" s="2"/>
      <c r="V164" s="10"/>
      <c r="W164" s="42"/>
      <c r="X164" s="42"/>
      <c r="Y164" s="42"/>
      <c r="Z164" s="42"/>
    </row>
    <row r="165" spans="1:26" s="43" customFormat="1" ht="10.5" customHeight="1" x14ac:dyDescent="0.25">
      <c r="A165" s="17"/>
      <c r="B165" s="3"/>
      <c r="I165" s="2"/>
      <c r="J165" s="2"/>
      <c r="K165" s="2"/>
      <c r="L165" s="2"/>
      <c r="M165" s="3"/>
      <c r="N165" s="2"/>
      <c r="O165" s="2"/>
      <c r="P165" s="9"/>
      <c r="Q165" s="2"/>
      <c r="R165" s="2"/>
      <c r="S165" s="2"/>
      <c r="T165" s="2"/>
      <c r="U165" s="2"/>
      <c r="V165" s="10"/>
      <c r="W165" s="42"/>
      <c r="X165" s="42"/>
      <c r="Y165" s="42"/>
      <c r="Z165" s="42"/>
    </row>
    <row r="166" spans="1:26" s="43" customFormat="1" ht="10.5" customHeight="1" x14ac:dyDescent="0.25">
      <c r="A166" s="17"/>
      <c r="B166" s="3"/>
      <c r="I166" s="2"/>
      <c r="J166" s="2"/>
      <c r="K166" s="2"/>
      <c r="L166" s="2"/>
      <c r="M166" s="3"/>
      <c r="N166" s="2"/>
      <c r="O166" s="2"/>
      <c r="P166" s="9"/>
      <c r="Q166" s="2"/>
      <c r="R166" s="2"/>
      <c r="S166" s="2"/>
      <c r="T166" s="2"/>
      <c r="U166" s="2"/>
      <c r="V166" s="10"/>
      <c r="W166" s="42"/>
      <c r="X166" s="42"/>
      <c r="Y166" s="42"/>
      <c r="Z166" s="42"/>
    </row>
    <row r="167" spans="1:26" s="43" customFormat="1" ht="10.5" customHeight="1" x14ac:dyDescent="0.25">
      <c r="A167" s="17"/>
      <c r="B167" s="3"/>
      <c r="I167" s="2"/>
      <c r="J167" s="2"/>
      <c r="K167" s="2"/>
      <c r="L167" s="2"/>
      <c r="M167" s="3"/>
      <c r="N167" s="2"/>
      <c r="O167" s="2"/>
      <c r="P167" s="9"/>
      <c r="Q167" s="2"/>
      <c r="R167" s="2"/>
      <c r="S167" s="2"/>
      <c r="T167" s="2"/>
      <c r="U167" s="2"/>
      <c r="V167" s="10"/>
      <c r="W167" s="42"/>
      <c r="X167" s="42"/>
      <c r="Y167" s="42"/>
      <c r="Z167" s="42"/>
    </row>
    <row r="168" spans="1:26" s="43" customFormat="1" ht="10.5" customHeight="1" x14ac:dyDescent="0.25">
      <c r="A168" s="17"/>
      <c r="B168" s="3"/>
      <c r="I168" s="2"/>
      <c r="J168" s="2"/>
      <c r="K168" s="2"/>
      <c r="L168" s="2"/>
      <c r="M168" s="3"/>
      <c r="N168" s="2"/>
      <c r="O168" s="2"/>
      <c r="P168" s="9"/>
      <c r="Q168" s="2"/>
      <c r="R168" s="2"/>
      <c r="S168" s="2"/>
      <c r="T168" s="2"/>
      <c r="U168" s="2"/>
      <c r="V168" s="10"/>
      <c r="W168" s="42"/>
      <c r="X168" s="42"/>
      <c r="Y168" s="42"/>
      <c r="Z168" s="42"/>
    </row>
    <row r="169" spans="1:26" s="43" customFormat="1" ht="10.5" customHeight="1" x14ac:dyDescent="0.25">
      <c r="A169" s="17"/>
      <c r="B169" s="3"/>
      <c r="I169" s="2"/>
      <c r="J169" s="2"/>
      <c r="K169" s="2"/>
      <c r="L169" s="2"/>
      <c r="M169" s="3"/>
      <c r="N169" s="2"/>
      <c r="O169" s="2"/>
      <c r="P169" s="9"/>
      <c r="Q169" s="2"/>
      <c r="R169" s="2"/>
      <c r="S169" s="2"/>
      <c r="T169" s="2"/>
      <c r="U169" s="2"/>
      <c r="V169" s="10"/>
      <c r="W169" s="42"/>
      <c r="X169" s="42"/>
      <c r="Y169" s="42"/>
      <c r="Z169" s="42"/>
    </row>
    <row r="170" spans="1:26" s="43" customFormat="1" ht="10.5" customHeight="1" x14ac:dyDescent="0.25">
      <c r="A170" s="17"/>
      <c r="B170" s="3"/>
      <c r="I170" s="2"/>
      <c r="J170" s="2"/>
      <c r="K170" s="2"/>
      <c r="L170" s="2"/>
      <c r="M170" s="3"/>
      <c r="N170" s="2"/>
      <c r="O170" s="2"/>
      <c r="P170" s="9"/>
      <c r="Q170" s="2"/>
      <c r="R170" s="2"/>
      <c r="S170" s="2"/>
      <c r="T170" s="2"/>
      <c r="U170" s="2"/>
      <c r="V170" s="10"/>
      <c r="W170" s="42"/>
      <c r="X170" s="42"/>
      <c r="Y170" s="42"/>
      <c r="Z170" s="42"/>
    </row>
    <row r="171" spans="1:26" s="43" customFormat="1" ht="10.5" customHeight="1" x14ac:dyDescent="0.25">
      <c r="A171" s="17"/>
      <c r="B171" s="3"/>
      <c r="I171" s="2"/>
      <c r="J171" s="2"/>
      <c r="K171" s="2"/>
      <c r="L171" s="2"/>
      <c r="M171" s="3"/>
      <c r="N171" s="2"/>
      <c r="O171" s="2"/>
      <c r="P171" s="9"/>
      <c r="Q171" s="2"/>
      <c r="R171" s="2"/>
      <c r="S171" s="2"/>
      <c r="T171" s="2"/>
      <c r="U171" s="2"/>
      <c r="V171" s="10"/>
      <c r="W171" s="42"/>
      <c r="X171" s="42"/>
      <c r="Y171" s="42"/>
      <c r="Z171" s="42"/>
    </row>
    <row r="172" spans="1:26" s="43" customFormat="1" ht="10.5" customHeight="1" x14ac:dyDescent="0.25">
      <c r="A172" s="17"/>
      <c r="B172" s="3"/>
      <c r="I172" s="2"/>
      <c r="J172" s="2"/>
      <c r="K172" s="2"/>
      <c r="L172" s="2"/>
      <c r="M172" s="3"/>
      <c r="N172" s="2"/>
      <c r="O172" s="2"/>
      <c r="P172" s="9"/>
      <c r="Q172" s="2"/>
      <c r="R172" s="2"/>
      <c r="S172" s="2"/>
      <c r="T172" s="2"/>
      <c r="U172" s="2"/>
      <c r="V172" s="10"/>
      <c r="W172" s="42"/>
      <c r="X172" s="42"/>
      <c r="Y172" s="42"/>
      <c r="Z172" s="42"/>
    </row>
    <row r="173" spans="1:26" s="43" customFormat="1" ht="10.5" customHeight="1" x14ac:dyDescent="0.25">
      <c r="A173" s="17"/>
      <c r="B173" s="3"/>
      <c r="I173" s="2"/>
      <c r="J173" s="2"/>
      <c r="K173" s="2"/>
      <c r="L173" s="2"/>
      <c r="M173" s="3"/>
      <c r="N173" s="2"/>
      <c r="O173" s="2"/>
      <c r="P173" s="9"/>
      <c r="Q173" s="2"/>
      <c r="R173" s="2"/>
      <c r="S173" s="2"/>
      <c r="T173" s="2"/>
      <c r="U173" s="2"/>
      <c r="V173" s="10"/>
      <c r="W173" s="42"/>
      <c r="X173" s="42"/>
      <c r="Y173" s="42"/>
      <c r="Z173" s="42"/>
    </row>
    <row r="174" spans="1:26" s="43" customFormat="1" ht="10.5" customHeight="1" x14ac:dyDescent="0.25">
      <c r="A174" s="17"/>
      <c r="B174" s="3"/>
      <c r="I174" s="2"/>
      <c r="J174" s="2"/>
      <c r="K174" s="2"/>
      <c r="L174" s="2"/>
      <c r="M174" s="3"/>
      <c r="N174" s="2"/>
      <c r="O174" s="2"/>
      <c r="P174" s="9"/>
      <c r="Q174" s="2"/>
      <c r="R174" s="2"/>
      <c r="S174" s="2"/>
      <c r="T174" s="2"/>
      <c r="U174" s="2"/>
      <c r="V174" s="10"/>
      <c r="W174" s="42"/>
      <c r="X174" s="42"/>
      <c r="Y174" s="42"/>
      <c r="Z174" s="42"/>
    </row>
    <row r="175" spans="1:26" s="43" customFormat="1" ht="10.5" customHeight="1" x14ac:dyDescent="0.25">
      <c r="A175" s="17"/>
      <c r="B175" s="3"/>
      <c r="I175" s="2"/>
      <c r="J175" s="2"/>
      <c r="K175" s="2"/>
      <c r="L175" s="2"/>
      <c r="M175" s="3"/>
      <c r="N175" s="2"/>
      <c r="O175" s="2"/>
      <c r="P175" s="9"/>
      <c r="Q175" s="2"/>
      <c r="R175" s="2"/>
      <c r="S175" s="2"/>
      <c r="T175" s="2"/>
      <c r="U175" s="2"/>
      <c r="V175" s="10"/>
      <c r="W175" s="42"/>
      <c r="X175" s="42"/>
      <c r="Y175" s="42"/>
      <c r="Z175" s="42"/>
    </row>
    <row r="176" spans="1:26" s="43" customFormat="1" ht="10.5" customHeight="1" x14ac:dyDescent="0.25">
      <c r="A176" s="17"/>
      <c r="B176" s="3"/>
      <c r="I176" s="2"/>
      <c r="J176" s="2"/>
      <c r="K176" s="2"/>
      <c r="L176" s="2"/>
      <c r="M176" s="3"/>
      <c r="N176" s="2"/>
      <c r="O176" s="2"/>
      <c r="P176" s="9"/>
      <c r="Q176" s="2"/>
      <c r="R176" s="2"/>
      <c r="S176" s="2"/>
      <c r="T176" s="2"/>
      <c r="U176" s="2"/>
      <c r="V176" s="10"/>
      <c r="W176" s="42"/>
      <c r="X176" s="42"/>
      <c r="Y176" s="42"/>
      <c r="Z176" s="42"/>
    </row>
    <row r="177" spans="1:26" s="43" customFormat="1" ht="10.5" customHeight="1" x14ac:dyDescent="0.25">
      <c r="A177" s="17"/>
      <c r="B177" s="3"/>
      <c r="I177" s="2"/>
      <c r="J177" s="2"/>
      <c r="K177" s="2"/>
      <c r="L177" s="2"/>
      <c r="M177" s="3"/>
      <c r="N177" s="2"/>
      <c r="O177" s="2"/>
      <c r="P177" s="9"/>
      <c r="Q177" s="2"/>
      <c r="R177" s="2"/>
      <c r="S177" s="2"/>
      <c r="T177" s="2"/>
      <c r="U177" s="2"/>
      <c r="V177" s="10"/>
      <c r="W177" s="42"/>
      <c r="X177" s="42"/>
      <c r="Y177" s="42"/>
      <c r="Z177" s="42"/>
    </row>
    <row r="178" spans="1:26" s="43" customFormat="1" ht="10.5" customHeight="1" x14ac:dyDescent="0.25">
      <c r="A178" s="17"/>
      <c r="B178" s="3"/>
      <c r="I178" s="2"/>
      <c r="J178" s="2"/>
      <c r="K178" s="2"/>
      <c r="L178" s="2"/>
      <c r="M178" s="3"/>
      <c r="N178" s="2"/>
      <c r="O178" s="2"/>
      <c r="P178" s="9"/>
      <c r="Q178" s="2"/>
      <c r="R178" s="2"/>
      <c r="S178" s="2"/>
      <c r="T178" s="2"/>
      <c r="U178" s="2"/>
      <c r="V178" s="10"/>
      <c r="W178" s="42"/>
      <c r="X178" s="42"/>
      <c r="Y178" s="42"/>
      <c r="Z178" s="42"/>
    </row>
    <row r="179" spans="1:26" s="43" customFormat="1" ht="10.5" customHeight="1" x14ac:dyDescent="0.25">
      <c r="A179" s="17"/>
      <c r="B179" s="3"/>
      <c r="I179" s="2"/>
      <c r="J179" s="2"/>
      <c r="K179" s="2"/>
      <c r="L179" s="2"/>
      <c r="M179" s="3"/>
      <c r="N179" s="2"/>
      <c r="O179" s="2"/>
      <c r="P179" s="9"/>
      <c r="Q179" s="2"/>
      <c r="R179" s="2"/>
      <c r="S179" s="2"/>
      <c r="T179" s="2"/>
      <c r="U179" s="2"/>
      <c r="V179" s="10"/>
      <c r="W179" s="42"/>
      <c r="X179" s="42"/>
      <c r="Y179" s="42"/>
      <c r="Z179" s="42"/>
    </row>
    <row r="180" spans="1:26" s="43" customFormat="1" ht="10.5" customHeight="1" x14ac:dyDescent="0.25">
      <c r="A180" s="17"/>
      <c r="B180" s="3"/>
      <c r="I180" s="2"/>
      <c r="J180" s="2"/>
      <c r="K180" s="2"/>
      <c r="L180" s="2"/>
      <c r="M180" s="3"/>
      <c r="N180" s="2"/>
      <c r="O180" s="2"/>
      <c r="P180" s="9"/>
      <c r="Q180" s="2"/>
      <c r="R180" s="2"/>
      <c r="S180" s="2"/>
      <c r="T180" s="2"/>
      <c r="U180" s="2"/>
      <c r="V180" s="10"/>
      <c r="W180" s="42"/>
      <c r="X180" s="42"/>
      <c r="Y180" s="42"/>
      <c r="Z180" s="42"/>
    </row>
    <row r="181" spans="1:26" s="43" customFormat="1" ht="10.5" customHeight="1" x14ac:dyDescent="0.25">
      <c r="A181" s="17"/>
      <c r="B181" s="3"/>
      <c r="I181" s="2"/>
      <c r="J181" s="2"/>
      <c r="K181" s="2"/>
      <c r="L181" s="2"/>
      <c r="M181" s="3"/>
      <c r="N181" s="2"/>
      <c r="O181" s="2"/>
      <c r="P181" s="9"/>
      <c r="Q181" s="2"/>
      <c r="R181" s="2"/>
      <c r="S181" s="2"/>
      <c r="T181" s="2"/>
      <c r="U181" s="2"/>
      <c r="V181" s="10"/>
      <c r="W181" s="42"/>
      <c r="X181" s="42"/>
      <c r="Y181" s="42"/>
      <c r="Z181" s="42"/>
    </row>
    <row r="182" spans="1:26" s="43" customFormat="1" ht="10.5" customHeight="1" x14ac:dyDescent="0.25">
      <c r="A182" s="17"/>
      <c r="B182" s="3"/>
      <c r="I182" s="2"/>
      <c r="J182" s="2"/>
      <c r="K182" s="2"/>
      <c r="L182" s="2"/>
      <c r="M182" s="3"/>
      <c r="N182" s="2"/>
      <c r="O182" s="2"/>
      <c r="P182" s="9"/>
      <c r="Q182" s="2"/>
      <c r="R182" s="2"/>
      <c r="S182" s="2"/>
      <c r="T182" s="2"/>
      <c r="U182" s="2"/>
      <c r="V182" s="10"/>
      <c r="W182" s="42"/>
      <c r="X182" s="42"/>
      <c r="Y182" s="42"/>
      <c r="Z182" s="42"/>
    </row>
    <row r="183" spans="1:26" s="43" customFormat="1" ht="10.5" customHeight="1" x14ac:dyDescent="0.25">
      <c r="A183" s="17"/>
      <c r="B183" s="3"/>
      <c r="I183" s="2"/>
      <c r="J183" s="2"/>
      <c r="K183" s="2"/>
      <c r="L183" s="2"/>
      <c r="M183" s="3"/>
      <c r="N183" s="2"/>
      <c r="O183" s="2"/>
      <c r="P183" s="9"/>
      <c r="Q183" s="2"/>
      <c r="R183" s="2"/>
      <c r="S183" s="2"/>
      <c r="T183" s="2"/>
      <c r="U183" s="2"/>
      <c r="V183" s="10"/>
      <c r="W183" s="42"/>
      <c r="X183" s="42"/>
      <c r="Y183" s="42"/>
      <c r="Z183" s="42"/>
    </row>
    <row r="184" spans="1:26" s="43" customFormat="1" ht="10.5" customHeight="1" x14ac:dyDescent="0.25">
      <c r="A184" s="17"/>
      <c r="B184" s="3"/>
      <c r="I184" s="2"/>
      <c r="J184" s="2"/>
      <c r="K184" s="2"/>
      <c r="L184" s="2"/>
      <c r="M184" s="3"/>
      <c r="N184" s="2"/>
      <c r="O184" s="2"/>
      <c r="P184" s="9"/>
      <c r="Q184" s="2"/>
      <c r="R184" s="2"/>
      <c r="S184" s="2"/>
      <c r="T184" s="2"/>
      <c r="U184" s="2"/>
      <c r="V184" s="10"/>
      <c r="W184" s="42"/>
      <c r="X184" s="42"/>
      <c r="Y184" s="42"/>
      <c r="Z184" s="42"/>
    </row>
    <row r="185" spans="1:26" s="43" customFormat="1" ht="10.5" customHeight="1" x14ac:dyDescent="0.25">
      <c r="A185" s="17"/>
      <c r="B185" s="3"/>
      <c r="I185" s="2"/>
      <c r="J185" s="2"/>
      <c r="K185" s="2"/>
      <c r="L185" s="2"/>
      <c r="M185" s="3"/>
      <c r="N185" s="2"/>
      <c r="O185" s="2"/>
      <c r="P185" s="9"/>
      <c r="Q185" s="2"/>
      <c r="R185" s="2"/>
      <c r="S185" s="2"/>
      <c r="T185" s="2"/>
      <c r="U185" s="2"/>
      <c r="V185" s="10"/>
      <c r="W185" s="42"/>
      <c r="X185" s="42"/>
      <c r="Y185" s="42"/>
      <c r="Z185" s="42"/>
    </row>
    <row r="186" spans="1:26" s="43" customFormat="1" ht="10.5" customHeight="1" x14ac:dyDescent="0.25">
      <c r="A186" s="17"/>
      <c r="B186" s="3"/>
      <c r="I186" s="2"/>
      <c r="J186" s="2"/>
      <c r="K186" s="2"/>
      <c r="L186" s="2"/>
      <c r="M186" s="3"/>
      <c r="N186" s="2"/>
      <c r="O186" s="2"/>
      <c r="P186" s="9"/>
      <c r="Q186" s="2"/>
      <c r="R186" s="2"/>
      <c r="S186" s="2"/>
      <c r="T186" s="2"/>
      <c r="U186" s="2"/>
      <c r="V186" s="10"/>
      <c r="W186" s="42"/>
      <c r="X186" s="42"/>
      <c r="Y186" s="42"/>
      <c r="Z186" s="42"/>
    </row>
    <row r="187" spans="1:26" s="43" customFormat="1" ht="10.5" customHeight="1" x14ac:dyDescent="0.25">
      <c r="A187" s="17"/>
      <c r="B187" s="3"/>
      <c r="I187" s="2"/>
      <c r="J187" s="2"/>
      <c r="K187" s="2"/>
      <c r="L187" s="2"/>
      <c r="M187" s="3"/>
      <c r="N187" s="2"/>
      <c r="O187" s="2"/>
      <c r="P187" s="9"/>
      <c r="Q187" s="2"/>
      <c r="R187" s="2"/>
      <c r="S187" s="2"/>
      <c r="T187" s="2"/>
      <c r="U187" s="2"/>
      <c r="V187" s="10"/>
      <c r="W187" s="42"/>
      <c r="X187" s="42"/>
      <c r="Y187" s="42"/>
      <c r="Z187" s="42"/>
    </row>
    <row r="188" spans="1:26" s="43" customFormat="1" ht="10.5" customHeight="1" x14ac:dyDescent="0.25">
      <c r="A188" s="17"/>
      <c r="B188" s="3"/>
      <c r="I188" s="2"/>
      <c r="J188" s="2"/>
      <c r="K188" s="2"/>
      <c r="L188" s="2"/>
      <c r="M188" s="3"/>
      <c r="N188" s="2"/>
      <c r="O188" s="2"/>
      <c r="P188" s="9"/>
      <c r="Q188" s="2"/>
      <c r="R188" s="2"/>
      <c r="S188" s="2"/>
      <c r="T188" s="2"/>
      <c r="U188" s="2"/>
      <c r="V188" s="10"/>
      <c r="W188" s="42"/>
      <c r="X188" s="42"/>
      <c r="Y188" s="42"/>
      <c r="Z188" s="42"/>
    </row>
    <row r="189" spans="1:26" s="43" customFormat="1" ht="10.5" customHeight="1" x14ac:dyDescent="0.25">
      <c r="A189" s="17"/>
      <c r="B189" s="3"/>
      <c r="I189" s="2"/>
      <c r="J189" s="2"/>
      <c r="K189" s="2"/>
      <c r="L189" s="2"/>
      <c r="M189" s="3"/>
      <c r="N189" s="2"/>
      <c r="O189" s="2"/>
      <c r="P189" s="9"/>
      <c r="Q189" s="2"/>
      <c r="R189" s="2"/>
      <c r="S189" s="2"/>
      <c r="T189" s="2"/>
      <c r="U189" s="2"/>
      <c r="V189" s="10"/>
      <c r="W189" s="42"/>
      <c r="X189" s="42"/>
      <c r="Y189" s="42"/>
      <c r="Z189" s="42"/>
    </row>
    <row r="190" spans="1:26" s="43" customFormat="1" ht="10.5" customHeight="1" x14ac:dyDescent="0.25">
      <c r="A190" s="17"/>
      <c r="B190" s="3"/>
      <c r="I190" s="2"/>
      <c r="J190" s="2"/>
      <c r="K190" s="2"/>
      <c r="L190" s="2"/>
      <c r="M190" s="3"/>
      <c r="N190" s="2"/>
      <c r="O190" s="2"/>
      <c r="P190" s="9"/>
      <c r="Q190" s="2"/>
      <c r="R190" s="2"/>
      <c r="S190" s="2"/>
      <c r="T190" s="2"/>
      <c r="U190" s="2"/>
      <c r="V190" s="10"/>
      <c r="W190" s="42"/>
      <c r="X190" s="42"/>
      <c r="Y190" s="42"/>
      <c r="Z190" s="42"/>
    </row>
    <row r="191" spans="1:26" s="43" customFormat="1" ht="10.5" customHeight="1" x14ac:dyDescent="0.25">
      <c r="A191" s="17"/>
      <c r="B191" s="3"/>
      <c r="I191" s="2"/>
      <c r="J191" s="2"/>
      <c r="K191" s="2"/>
      <c r="L191" s="2"/>
      <c r="M191" s="3"/>
      <c r="N191" s="2"/>
      <c r="O191" s="2"/>
      <c r="P191" s="9"/>
      <c r="Q191" s="2"/>
      <c r="R191" s="2"/>
      <c r="S191" s="2"/>
      <c r="T191" s="2"/>
      <c r="U191" s="2"/>
      <c r="V191" s="10"/>
      <c r="W191" s="42"/>
      <c r="X191" s="42"/>
      <c r="Y191" s="42"/>
      <c r="Z191" s="42"/>
    </row>
    <row r="192" spans="1:26" s="43" customFormat="1" ht="10.5" customHeight="1" x14ac:dyDescent="0.25">
      <c r="A192" s="17"/>
      <c r="B192" s="3"/>
      <c r="I192" s="2"/>
      <c r="J192" s="2"/>
      <c r="K192" s="2"/>
      <c r="L192" s="2"/>
      <c r="M192" s="3"/>
      <c r="N192" s="2"/>
      <c r="O192" s="2"/>
      <c r="P192" s="9"/>
      <c r="Q192" s="2"/>
      <c r="R192" s="2"/>
      <c r="S192" s="2"/>
      <c r="T192" s="2"/>
      <c r="U192" s="2"/>
      <c r="V192" s="10"/>
      <c r="W192" s="42"/>
      <c r="X192" s="42"/>
      <c r="Y192" s="42"/>
      <c r="Z192" s="42"/>
    </row>
    <row r="193" spans="1:26" s="43" customFormat="1" ht="10.5" customHeight="1" x14ac:dyDescent="0.25">
      <c r="A193" s="17"/>
      <c r="B193" s="3"/>
      <c r="I193" s="2"/>
      <c r="J193" s="2"/>
      <c r="K193" s="2"/>
      <c r="L193" s="2"/>
      <c r="M193" s="3"/>
      <c r="N193" s="2"/>
      <c r="O193" s="2"/>
      <c r="P193" s="9"/>
      <c r="Q193" s="2"/>
      <c r="R193" s="2"/>
      <c r="S193" s="2"/>
      <c r="T193" s="2"/>
      <c r="U193" s="2"/>
      <c r="V193" s="10"/>
      <c r="W193" s="42"/>
      <c r="X193" s="42"/>
      <c r="Y193" s="42"/>
      <c r="Z193" s="42"/>
    </row>
    <row r="194" spans="1:26" s="43" customFormat="1" ht="10.5" customHeight="1" x14ac:dyDescent="0.25">
      <c r="A194" s="17"/>
      <c r="B194" s="3"/>
      <c r="I194" s="2"/>
      <c r="J194" s="2"/>
      <c r="K194" s="2"/>
      <c r="L194" s="2"/>
      <c r="M194" s="3"/>
      <c r="N194" s="2"/>
      <c r="O194" s="2"/>
      <c r="P194" s="9"/>
      <c r="Q194" s="2"/>
      <c r="R194" s="2"/>
      <c r="S194" s="2"/>
      <c r="T194" s="2"/>
      <c r="U194" s="2"/>
      <c r="V194" s="10"/>
      <c r="W194" s="42"/>
      <c r="X194" s="42"/>
      <c r="Y194" s="42"/>
      <c r="Z194" s="42"/>
    </row>
    <row r="195" spans="1:26" s="43" customFormat="1" ht="10.5" customHeight="1" x14ac:dyDescent="0.25">
      <c r="A195" s="17"/>
      <c r="B195" s="3"/>
      <c r="I195" s="2"/>
      <c r="J195" s="2"/>
      <c r="K195" s="2"/>
      <c r="L195" s="2"/>
      <c r="M195" s="3"/>
      <c r="N195" s="2"/>
      <c r="O195" s="2"/>
      <c r="P195" s="9"/>
      <c r="Q195" s="2"/>
      <c r="R195" s="2"/>
      <c r="S195" s="2"/>
      <c r="T195" s="2"/>
      <c r="U195" s="2"/>
      <c r="V195" s="10"/>
      <c r="W195" s="42"/>
      <c r="X195" s="42"/>
      <c r="Y195" s="42"/>
      <c r="Z195" s="42"/>
    </row>
    <row r="196" spans="1:26" s="43" customFormat="1" ht="10.5" customHeight="1" x14ac:dyDescent="0.25">
      <c r="A196" s="17"/>
      <c r="B196" s="3"/>
      <c r="I196" s="2"/>
      <c r="J196" s="2"/>
      <c r="K196" s="2"/>
      <c r="L196" s="2"/>
      <c r="M196" s="3"/>
      <c r="N196" s="2"/>
      <c r="O196" s="2"/>
      <c r="P196" s="9"/>
      <c r="Q196" s="2"/>
      <c r="R196" s="2"/>
      <c r="S196" s="2"/>
      <c r="T196" s="2"/>
      <c r="U196" s="2"/>
      <c r="V196" s="10"/>
      <c r="W196" s="42"/>
      <c r="X196" s="42"/>
      <c r="Y196" s="42"/>
      <c r="Z196" s="42"/>
    </row>
    <row r="197" spans="1:26" s="43" customFormat="1" ht="10.5" customHeight="1" x14ac:dyDescent="0.25">
      <c r="A197" s="17"/>
      <c r="B197" s="3"/>
      <c r="I197" s="2"/>
      <c r="J197" s="2"/>
      <c r="K197" s="2"/>
      <c r="L197" s="2"/>
      <c r="M197" s="3"/>
      <c r="N197" s="2"/>
      <c r="O197" s="2"/>
      <c r="P197" s="9"/>
      <c r="Q197" s="2"/>
      <c r="R197" s="2"/>
      <c r="S197" s="2"/>
      <c r="T197" s="2"/>
      <c r="U197" s="2"/>
      <c r="V197" s="10"/>
      <c r="W197" s="42"/>
      <c r="X197" s="42"/>
      <c r="Y197" s="42"/>
      <c r="Z197" s="42"/>
    </row>
    <row r="198" spans="1:26" s="43" customFormat="1" ht="10.5" customHeight="1" x14ac:dyDescent="0.25">
      <c r="A198" s="17"/>
      <c r="B198" s="3"/>
      <c r="I198" s="2"/>
      <c r="J198" s="2"/>
      <c r="K198" s="2"/>
      <c r="L198" s="2"/>
      <c r="M198" s="3"/>
      <c r="N198" s="2"/>
      <c r="O198" s="2"/>
      <c r="P198" s="9"/>
      <c r="Q198" s="2"/>
      <c r="R198" s="2"/>
      <c r="S198" s="2"/>
      <c r="T198" s="2"/>
      <c r="U198" s="2"/>
      <c r="V198" s="10"/>
      <c r="W198" s="42"/>
      <c r="X198" s="42"/>
      <c r="Y198" s="42"/>
      <c r="Z198" s="42"/>
    </row>
    <row r="199" spans="1:26" s="43" customFormat="1" ht="10.5" customHeight="1" x14ac:dyDescent="0.25">
      <c r="A199" s="17"/>
      <c r="B199" s="3"/>
      <c r="I199" s="2"/>
      <c r="J199" s="2"/>
      <c r="K199" s="2"/>
      <c r="L199" s="2"/>
      <c r="M199" s="3"/>
      <c r="N199" s="2"/>
      <c r="O199" s="2"/>
      <c r="P199" s="9"/>
      <c r="Q199" s="2"/>
      <c r="R199" s="2"/>
      <c r="S199" s="2"/>
      <c r="T199" s="2"/>
      <c r="U199" s="2"/>
      <c r="V199" s="10"/>
      <c r="W199" s="42"/>
      <c r="X199" s="42"/>
      <c r="Y199" s="42"/>
      <c r="Z199" s="42"/>
    </row>
    <row r="200" spans="1:26" s="43" customFormat="1" ht="10.5" customHeight="1" x14ac:dyDescent="0.25">
      <c r="A200" s="17"/>
      <c r="B200" s="3"/>
      <c r="I200" s="2"/>
      <c r="J200" s="2"/>
      <c r="K200" s="2"/>
      <c r="L200" s="2"/>
      <c r="M200" s="3"/>
      <c r="N200" s="2"/>
      <c r="O200" s="2"/>
      <c r="P200" s="9"/>
      <c r="Q200" s="2"/>
      <c r="R200" s="2"/>
      <c r="S200" s="2"/>
      <c r="T200" s="2"/>
      <c r="U200" s="2"/>
      <c r="V200" s="10"/>
      <c r="W200" s="42"/>
      <c r="X200" s="42"/>
      <c r="Y200" s="42"/>
      <c r="Z200" s="42"/>
    </row>
    <row r="201" spans="1:26" s="43" customFormat="1" ht="10.5" customHeight="1" x14ac:dyDescent="0.25">
      <c r="A201" s="17"/>
      <c r="B201" s="3"/>
      <c r="I201" s="2"/>
      <c r="J201" s="2"/>
      <c r="K201" s="2"/>
      <c r="L201" s="2"/>
      <c r="M201" s="3"/>
      <c r="N201" s="2"/>
      <c r="O201" s="2"/>
      <c r="P201" s="9"/>
      <c r="Q201" s="2"/>
      <c r="R201" s="2"/>
      <c r="S201" s="2"/>
      <c r="T201" s="2"/>
      <c r="U201" s="2"/>
      <c r="V201" s="10"/>
      <c r="W201" s="42"/>
      <c r="X201" s="42"/>
      <c r="Y201" s="42"/>
      <c r="Z201" s="42"/>
    </row>
    <row r="202" spans="1:26" s="43" customFormat="1" ht="10.5" customHeight="1" x14ac:dyDescent="0.25">
      <c r="A202" s="17"/>
      <c r="B202" s="3"/>
      <c r="I202" s="2"/>
      <c r="J202" s="2"/>
      <c r="K202" s="2"/>
      <c r="L202" s="2"/>
      <c r="M202" s="3"/>
      <c r="N202" s="2"/>
      <c r="O202" s="2"/>
      <c r="P202" s="9"/>
      <c r="Q202" s="2"/>
      <c r="R202" s="2"/>
      <c r="S202" s="2"/>
      <c r="T202" s="2"/>
      <c r="U202" s="2"/>
      <c r="V202" s="10"/>
      <c r="W202" s="42"/>
      <c r="X202" s="42"/>
      <c r="Y202" s="42"/>
      <c r="Z202" s="42"/>
    </row>
    <row r="203" spans="1:26" s="43" customFormat="1" ht="10.5" customHeight="1" x14ac:dyDescent="0.25">
      <c r="A203" s="17"/>
      <c r="B203" s="3"/>
      <c r="I203" s="2"/>
      <c r="J203" s="2"/>
      <c r="K203" s="2"/>
      <c r="L203" s="2"/>
      <c r="M203" s="3"/>
      <c r="N203" s="2"/>
      <c r="O203" s="2"/>
      <c r="P203" s="9"/>
      <c r="Q203" s="2"/>
      <c r="R203" s="2"/>
      <c r="S203" s="2"/>
      <c r="T203" s="2"/>
      <c r="U203" s="2"/>
      <c r="V203" s="10"/>
      <c r="W203" s="42"/>
      <c r="X203" s="42"/>
      <c r="Y203" s="42"/>
      <c r="Z203" s="42"/>
    </row>
    <row r="204" spans="1:26" s="43" customFormat="1" ht="10.5" customHeight="1" x14ac:dyDescent="0.25">
      <c r="A204" s="17"/>
      <c r="B204" s="3"/>
      <c r="I204" s="2"/>
      <c r="J204" s="2"/>
      <c r="K204" s="2"/>
      <c r="L204" s="2"/>
      <c r="M204" s="3"/>
      <c r="N204" s="2"/>
      <c r="O204" s="2"/>
      <c r="P204" s="9"/>
      <c r="Q204" s="2"/>
      <c r="R204" s="2"/>
      <c r="S204" s="2"/>
      <c r="T204" s="2"/>
      <c r="U204" s="2"/>
      <c r="V204" s="10"/>
      <c r="W204" s="42"/>
      <c r="X204" s="42"/>
      <c r="Y204" s="42"/>
      <c r="Z204" s="42"/>
    </row>
    <row r="205" spans="1:26" s="43" customFormat="1" ht="10.5" customHeight="1" x14ac:dyDescent="0.25">
      <c r="A205" s="17"/>
      <c r="B205" s="3"/>
      <c r="I205" s="2"/>
      <c r="J205" s="2"/>
      <c r="K205" s="2"/>
      <c r="L205" s="2"/>
      <c r="M205" s="3"/>
      <c r="N205" s="2"/>
      <c r="O205" s="2"/>
      <c r="P205" s="9"/>
      <c r="Q205" s="2"/>
      <c r="R205" s="2"/>
      <c r="S205" s="2"/>
      <c r="T205" s="2"/>
      <c r="U205" s="2"/>
      <c r="V205" s="10"/>
      <c r="W205" s="42"/>
      <c r="X205" s="42"/>
      <c r="Y205" s="42"/>
      <c r="Z205" s="42"/>
    </row>
    <row r="206" spans="1:26" s="43" customFormat="1" ht="10.5" customHeight="1" x14ac:dyDescent="0.25">
      <c r="A206" s="17"/>
      <c r="B206" s="3"/>
      <c r="I206" s="2"/>
      <c r="J206" s="2"/>
      <c r="K206" s="2"/>
      <c r="L206" s="2"/>
      <c r="M206" s="3"/>
      <c r="N206" s="2"/>
      <c r="O206" s="2"/>
      <c r="P206" s="9"/>
      <c r="Q206" s="2"/>
      <c r="R206" s="2"/>
      <c r="S206" s="2"/>
      <c r="T206" s="2"/>
      <c r="U206" s="2"/>
      <c r="V206" s="10"/>
      <c r="W206" s="42"/>
      <c r="X206" s="42"/>
      <c r="Y206" s="42"/>
      <c r="Z206" s="42"/>
    </row>
    <row r="207" spans="1:26" s="43" customFormat="1" ht="10.5" customHeight="1" x14ac:dyDescent="0.25">
      <c r="A207" s="17"/>
      <c r="B207" s="3"/>
      <c r="I207" s="2"/>
      <c r="J207" s="2"/>
      <c r="K207" s="2"/>
      <c r="L207" s="2"/>
      <c r="M207" s="3"/>
      <c r="N207" s="2"/>
      <c r="O207" s="2"/>
      <c r="P207" s="9"/>
      <c r="Q207" s="2"/>
      <c r="R207" s="2"/>
      <c r="S207" s="2"/>
      <c r="T207" s="2"/>
      <c r="U207" s="2"/>
      <c r="V207" s="10"/>
      <c r="W207" s="42"/>
      <c r="X207" s="42"/>
      <c r="Y207" s="42"/>
      <c r="Z207" s="42"/>
    </row>
    <row r="208" spans="1:26" s="43" customFormat="1" ht="10.5" customHeight="1" x14ac:dyDescent="0.25">
      <c r="A208" s="17"/>
      <c r="B208" s="3"/>
      <c r="I208" s="2"/>
      <c r="J208" s="2"/>
      <c r="K208" s="2"/>
      <c r="L208" s="2"/>
      <c r="M208" s="3"/>
      <c r="N208" s="2"/>
      <c r="O208" s="2"/>
      <c r="P208" s="9"/>
      <c r="Q208" s="2"/>
      <c r="R208" s="2"/>
      <c r="S208" s="2"/>
      <c r="T208" s="2"/>
      <c r="U208" s="2"/>
      <c r="V208" s="10"/>
      <c r="W208" s="42"/>
      <c r="X208" s="42"/>
      <c r="Y208" s="42"/>
      <c r="Z208" s="42"/>
    </row>
    <row r="209" spans="1:26" s="43" customFormat="1" ht="10.5" customHeight="1" x14ac:dyDescent="0.25">
      <c r="A209" s="17"/>
      <c r="B209" s="3"/>
      <c r="I209" s="2"/>
      <c r="J209" s="2"/>
      <c r="K209" s="2"/>
      <c r="L209" s="2"/>
      <c r="M209" s="3"/>
      <c r="N209" s="2"/>
      <c r="O209" s="2"/>
      <c r="P209" s="9"/>
      <c r="Q209" s="2"/>
      <c r="R209" s="2"/>
      <c r="S209" s="2"/>
      <c r="T209" s="2"/>
      <c r="U209" s="2"/>
      <c r="V209" s="10"/>
      <c r="W209" s="42"/>
      <c r="X209" s="42"/>
      <c r="Y209" s="42"/>
      <c r="Z209" s="42"/>
    </row>
    <row r="210" spans="1:26" s="43" customFormat="1" ht="10.5" customHeight="1" x14ac:dyDescent="0.25">
      <c r="A210" s="17"/>
      <c r="B210" s="3"/>
      <c r="I210" s="2"/>
      <c r="J210" s="2"/>
      <c r="K210" s="2"/>
      <c r="L210" s="2"/>
      <c r="M210" s="3"/>
      <c r="N210" s="2"/>
      <c r="O210" s="2"/>
      <c r="P210" s="9"/>
      <c r="Q210" s="2"/>
      <c r="R210" s="2"/>
      <c r="S210" s="2"/>
      <c r="T210" s="2"/>
      <c r="U210" s="2"/>
      <c r="V210" s="10"/>
      <c r="W210" s="42"/>
      <c r="X210" s="42"/>
      <c r="Y210" s="42"/>
      <c r="Z210" s="42"/>
    </row>
    <row r="211" spans="1:26" s="43" customFormat="1" ht="10.5" customHeight="1" x14ac:dyDescent="0.25">
      <c r="A211" s="17"/>
      <c r="B211" s="3"/>
      <c r="I211" s="2"/>
      <c r="J211" s="2"/>
      <c r="K211" s="2"/>
      <c r="L211" s="2"/>
      <c r="M211" s="3"/>
      <c r="N211" s="2"/>
      <c r="O211" s="2"/>
      <c r="P211" s="9"/>
      <c r="Q211" s="2"/>
      <c r="R211" s="2"/>
      <c r="S211" s="2"/>
      <c r="T211" s="2"/>
      <c r="U211" s="2"/>
      <c r="V211" s="10"/>
      <c r="W211" s="42"/>
      <c r="X211" s="42"/>
      <c r="Y211" s="42"/>
      <c r="Z211" s="42"/>
    </row>
    <row r="212" spans="1:26" s="43" customFormat="1" ht="10.5" customHeight="1" x14ac:dyDescent="0.25">
      <c r="A212" s="17"/>
      <c r="B212" s="3"/>
      <c r="I212" s="2"/>
      <c r="J212" s="2"/>
      <c r="K212" s="2"/>
      <c r="L212" s="2"/>
      <c r="M212" s="3"/>
      <c r="N212" s="2"/>
      <c r="O212" s="2"/>
      <c r="P212" s="9"/>
      <c r="Q212" s="2"/>
      <c r="R212" s="2"/>
      <c r="S212" s="2"/>
      <c r="T212" s="2"/>
      <c r="U212" s="2"/>
      <c r="V212" s="10"/>
      <c r="W212" s="42"/>
      <c r="X212" s="42"/>
      <c r="Y212" s="42"/>
      <c r="Z212" s="42"/>
    </row>
    <row r="213" spans="1:26" s="43" customFormat="1" ht="10.5" customHeight="1" x14ac:dyDescent="0.25">
      <c r="A213" s="17"/>
      <c r="B213" s="3"/>
      <c r="I213" s="2"/>
      <c r="J213" s="2"/>
      <c r="K213" s="2"/>
      <c r="L213" s="2"/>
      <c r="M213" s="3"/>
      <c r="N213" s="2"/>
      <c r="O213" s="2"/>
      <c r="P213" s="9"/>
      <c r="Q213" s="2"/>
      <c r="R213" s="2"/>
      <c r="S213" s="2"/>
      <c r="T213" s="2"/>
      <c r="U213" s="2"/>
      <c r="V213" s="10"/>
      <c r="W213" s="42"/>
      <c r="X213" s="42"/>
      <c r="Y213" s="42"/>
      <c r="Z213" s="42"/>
    </row>
    <row r="214" spans="1:26" s="43" customFormat="1" ht="10.5" customHeight="1" x14ac:dyDescent="0.25">
      <c r="A214" s="17"/>
      <c r="B214" s="3"/>
      <c r="I214" s="2"/>
      <c r="J214" s="2"/>
      <c r="K214" s="2"/>
      <c r="L214" s="2"/>
      <c r="M214" s="3"/>
      <c r="N214" s="2"/>
      <c r="O214" s="2"/>
      <c r="P214" s="9"/>
      <c r="Q214" s="2"/>
      <c r="R214" s="2"/>
      <c r="S214" s="2"/>
      <c r="T214" s="2"/>
      <c r="U214" s="2"/>
      <c r="V214" s="10"/>
      <c r="W214" s="42"/>
      <c r="X214" s="42"/>
      <c r="Y214" s="42"/>
      <c r="Z214" s="42"/>
    </row>
    <row r="215" spans="1:26" s="43" customFormat="1" ht="10.5" customHeight="1" x14ac:dyDescent="0.25">
      <c r="A215" s="17"/>
      <c r="B215" s="3"/>
      <c r="I215" s="2"/>
      <c r="J215" s="2"/>
      <c r="K215" s="2"/>
      <c r="L215" s="2"/>
      <c r="M215" s="3"/>
      <c r="N215" s="2"/>
      <c r="O215" s="2"/>
      <c r="P215" s="9"/>
      <c r="Q215" s="2"/>
      <c r="R215" s="2"/>
      <c r="S215" s="2"/>
      <c r="T215" s="2"/>
      <c r="U215" s="2"/>
      <c r="V215" s="10"/>
      <c r="W215" s="42"/>
      <c r="X215" s="42"/>
      <c r="Y215" s="42"/>
      <c r="Z215" s="42"/>
    </row>
    <row r="216" spans="1:26" s="43" customFormat="1" ht="10.5" customHeight="1" x14ac:dyDescent="0.25">
      <c r="A216" s="17"/>
      <c r="B216" s="3"/>
      <c r="I216" s="2"/>
      <c r="J216" s="2"/>
      <c r="K216" s="2"/>
      <c r="L216" s="2"/>
      <c r="M216" s="3"/>
      <c r="N216" s="2"/>
      <c r="O216" s="2"/>
      <c r="P216" s="9"/>
      <c r="Q216" s="2"/>
      <c r="R216" s="2"/>
      <c r="S216" s="2"/>
      <c r="T216" s="2"/>
      <c r="U216" s="2"/>
      <c r="V216" s="10"/>
      <c r="W216" s="42"/>
      <c r="X216" s="42"/>
      <c r="Y216" s="42"/>
      <c r="Z216" s="42"/>
    </row>
    <row r="217" spans="1:26" s="43" customFormat="1" ht="10.5" customHeight="1" x14ac:dyDescent="0.25">
      <c r="A217" s="17"/>
      <c r="B217" s="3"/>
      <c r="I217" s="2"/>
      <c r="J217" s="2"/>
      <c r="K217" s="2"/>
      <c r="L217" s="2"/>
      <c r="M217" s="3"/>
      <c r="N217" s="2"/>
      <c r="O217" s="2"/>
      <c r="P217" s="9"/>
      <c r="Q217" s="2"/>
      <c r="R217" s="2"/>
      <c r="S217" s="2"/>
      <c r="T217" s="2"/>
      <c r="U217" s="2"/>
      <c r="V217" s="10"/>
      <c r="W217" s="42"/>
      <c r="X217" s="42"/>
      <c r="Y217" s="42"/>
      <c r="Z217" s="42"/>
    </row>
    <row r="218" spans="1:26" s="43" customFormat="1" ht="10.5" customHeight="1" x14ac:dyDescent="0.25">
      <c r="A218" s="17"/>
      <c r="B218" s="3"/>
      <c r="I218" s="2"/>
      <c r="J218" s="2"/>
      <c r="K218" s="2"/>
      <c r="L218" s="2"/>
      <c r="M218" s="3"/>
      <c r="N218" s="2"/>
      <c r="O218" s="2"/>
      <c r="P218" s="9"/>
      <c r="Q218" s="2"/>
      <c r="R218" s="2"/>
      <c r="S218" s="2"/>
      <c r="T218" s="2"/>
      <c r="U218" s="2"/>
      <c r="V218" s="10"/>
      <c r="W218" s="42"/>
      <c r="X218" s="42"/>
      <c r="Y218" s="42"/>
      <c r="Z218" s="42"/>
    </row>
    <row r="219" spans="1:26" s="43" customFormat="1" ht="10.5" customHeight="1" x14ac:dyDescent="0.25">
      <c r="A219" s="17"/>
      <c r="B219" s="3"/>
      <c r="I219" s="2"/>
      <c r="J219" s="2"/>
      <c r="K219" s="2"/>
      <c r="L219" s="2"/>
      <c r="M219" s="3"/>
      <c r="N219" s="2"/>
      <c r="O219" s="2"/>
      <c r="P219" s="9"/>
      <c r="Q219" s="2"/>
      <c r="R219" s="2"/>
      <c r="S219" s="2"/>
      <c r="T219" s="2"/>
      <c r="U219" s="2"/>
      <c r="V219" s="10"/>
      <c r="W219" s="42"/>
      <c r="X219" s="42"/>
      <c r="Y219" s="42"/>
      <c r="Z219" s="42"/>
    </row>
    <row r="220" spans="1:26" s="43" customFormat="1" ht="10.5" customHeight="1" x14ac:dyDescent="0.25">
      <c r="A220" s="17"/>
      <c r="B220" s="3"/>
      <c r="I220" s="2"/>
      <c r="J220" s="2"/>
      <c r="K220" s="2"/>
      <c r="L220" s="2"/>
      <c r="M220" s="3"/>
      <c r="N220" s="2"/>
      <c r="O220" s="2"/>
      <c r="P220" s="9"/>
      <c r="Q220" s="2"/>
      <c r="R220" s="2"/>
      <c r="S220" s="2"/>
      <c r="T220" s="2"/>
      <c r="U220" s="2"/>
      <c r="V220" s="10"/>
      <c r="W220" s="42"/>
      <c r="X220" s="42"/>
      <c r="Y220" s="42"/>
      <c r="Z220" s="42"/>
    </row>
    <row r="221" spans="1:26" s="43" customFormat="1" ht="10.5" customHeight="1" x14ac:dyDescent="0.25">
      <c r="A221" s="17"/>
      <c r="B221" s="3"/>
      <c r="I221" s="2"/>
      <c r="J221" s="2"/>
      <c r="K221" s="2"/>
      <c r="L221" s="2"/>
      <c r="M221" s="3"/>
      <c r="N221" s="2"/>
      <c r="O221" s="2"/>
      <c r="P221" s="9"/>
      <c r="Q221" s="2"/>
      <c r="R221" s="2"/>
      <c r="S221" s="2"/>
      <c r="T221" s="2"/>
      <c r="U221" s="2"/>
      <c r="V221" s="10"/>
      <c r="W221" s="42"/>
      <c r="X221" s="42"/>
      <c r="Y221" s="42"/>
      <c r="Z221" s="42"/>
    </row>
    <row r="222" spans="1:26" s="43" customFormat="1" ht="10.5" customHeight="1" x14ac:dyDescent="0.25">
      <c r="A222" s="17"/>
      <c r="B222" s="3"/>
      <c r="I222" s="2"/>
      <c r="J222" s="2"/>
      <c r="K222" s="2"/>
      <c r="L222" s="2"/>
      <c r="M222" s="3"/>
      <c r="N222" s="2"/>
      <c r="O222" s="2"/>
      <c r="P222" s="9"/>
      <c r="Q222" s="2"/>
      <c r="R222" s="2"/>
      <c r="S222" s="2"/>
      <c r="T222" s="2"/>
      <c r="U222" s="2"/>
      <c r="V222" s="10"/>
      <c r="W222" s="42"/>
      <c r="X222" s="42"/>
      <c r="Y222" s="42"/>
      <c r="Z222" s="42"/>
    </row>
    <row r="223" spans="1:26" s="43" customFormat="1" ht="10.5" customHeight="1" x14ac:dyDescent="0.25">
      <c r="A223" s="17"/>
      <c r="B223" s="3"/>
      <c r="I223" s="2"/>
      <c r="J223" s="2"/>
      <c r="K223" s="2"/>
      <c r="L223" s="2"/>
      <c r="M223" s="3"/>
      <c r="N223" s="2"/>
      <c r="O223" s="2"/>
      <c r="P223" s="9"/>
      <c r="Q223" s="2"/>
      <c r="R223" s="2"/>
      <c r="S223" s="2"/>
      <c r="T223" s="2"/>
      <c r="U223" s="2"/>
      <c r="V223" s="10"/>
      <c r="W223" s="42"/>
      <c r="X223" s="42"/>
      <c r="Y223" s="42"/>
      <c r="Z223" s="42"/>
    </row>
    <row r="224" spans="1:26" s="43" customFormat="1" ht="10.5" customHeight="1" x14ac:dyDescent="0.25">
      <c r="A224" s="17"/>
      <c r="B224" s="3"/>
      <c r="I224" s="2"/>
      <c r="J224" s="2"/>
      <c r="K224" s="2"/>
      <c r="L224" s="2"/>
      <c r="M224" s="3"/>
      <c r="N224" s="2"/>
      <c r="O224" s="2"/>
      <c r="P224" s="9"/>
      <c r="Q224" s="2"/>
      <c r="R224" s="2"/>
      <c r="S224" s="2"/>
      <c r="T224" s="2"/>
      <c r="U224" s="2"/>
      <c r="V224" s="10"/>
      <c r="W224" s="42"/>
      <c r="X224" s="42"/>
      <c r="Y224" s="42"/>
      <c r="Z224" s="42"/>
    </row>
    <row r="225" spans="1:26" s="43" customFormat="1" ht="10.5" customHeight="1" x14ac:dyDescent="0.25">
      <c r="A225" s="17"/>
      <c r="B225" s="3"/>
      <c r="I225" s="2"/>
      <c r="J225" s="2"/>
      <c r="K225" s="2"/>
      <c r="L225" s="2"/>
      <c r="M225" s="3"/>
      <c r="N225" s="2"/>
      <c r="O225" s="2"/>
      <c r="P225" s="9"/>
      <c r="Q225" s="2"/>
      <c r="R225" s="2"/>
      <c r="S225" s="2"/>
      <c r="T225" s="2"/>
      <c r="U225" s="2"/>
      <c r="V225" s="10"/>
      <c r="W225" s="42"/>
      <c r="X225" s="42"/>
      <c r="Y225" s="42"/>
      <c r="Z225" s="42"/>
    </row>
    <row r="226" spans="1:26" s="43" customFormat="1" ht="10.5" customHeight="1" x14ac:dyDescent="0.25">
      <c r="A226" s="17"/>
      <c r="B226" s="3"/>
      <c r="I226" s="2"/>
      <c r="J226" s="2"/>
      <c r="K226" s="2"/>
      <c r="L226" s="2"/>
      <c r="M226" s="3"/>
      <c r="N226" s="2"/>
      <c r="O226" s="2"/>
      <c r="P226" s="9"/>
      <c r="Q226" s="2"/>
      <c r="R226" s="2"/>
      <c r="S226" s="2"/>
      <c r="T226" s="2"/>
      <c r="U226" s="2"/>
      <c r="V226" s="10"/>
      <c r="W226" s="42"/>
      <c r="X226" s="42"/>
      <c r="Y226" s="42"/>
      <c r="Z226" s="42"/>
    </row>
    <row r="227" spans="1:26" s="43" customFormat="1" ht="10.5" customHeight="1" x14ac:dyDescent="0.25">
      <c r="A227" s="17"/>
      <c r="B227" s="3"/>
      <c r="I227" s="2"/>
      <c r="J227" s="2"/>
      <c r="K227" s="2"/>
      <c r="L227" s="2"/>
      <c r="M227" s="3"/>
      <c r="N227" s="2"/>
      <c r="O227" s="2"/>
      <c r="P227" s="9"/>
      <c r="Q227" s="2"/>
      <c r="R227" s="2"/>
      <c r="S227" s="2"/>
      <c r="T227" s="2"/>
      <c r="U227" s="2"/>
      <c r="V227" s="10"/>
      <c r="W227" s="42"/>
      <c r="X227" s="42"/>
      <c r="Y227" s="42"/>
      <c r="Z227" s="42"/>
    </row>
    <row r="228" spans="1:26" s="43" customFormat="1" ht="10.5" customHeight="1" x14ac:dyDescent="0.25">
      <c r="A228" s="17"/>
      <c r="B228" s="3"/>
      <c r="I228" s="2"/>
      <c r="J228" s="2"/>
      <c r="K228" s="2"/>
      <c r="L228" s="2"/>
      <c r="M228" s="3"/>
      <c r="N228" s="2"/>
      <c r="O228" s="2"/>
      <c r="P228" s="9"/>
      <c r="Q228" s="2"/>
      <c r="R228" s="2"/>
      <c r="S228" s="2"/>
      <c r="T228" s="2"/>
      <c r="U228" s="2"/>
      <c r="V228" s="10"/>
      <c r="W228" s="42"/>
      <c r="X228" s="42"/>
      <c r="Y228" s="42"/>
      <c r="Z228" s="42"/>
    </row>
    <row r="229" spans="1:26" s="43" customFormat="1" ht="10.5" customHeight="1" x14ac:dyDescent="0.25">
      <c r="A229" s="17"/>
      <c r="B229" s="3"/>
      <c r="I229" s="2"/>
      <c r="J229" s="2"/>
      <c r="K229" s="2"/>
      <c r="L229" s="2"/>
      <c r="M229" s="3"/>
      <c r="N229" s="2"/>
      <c r="O229" s="2"/>
      <c r="P229" s="9"/>
      <c r="Q229" s="2"/>
      <c r="R229" s="2"/>
      <c r="S229" s="2"/>
      <c r="T229" s="2"/>
      <c r="U229" s="2"/>
      <c r="V229" s="10"/>
      <c r="W229" s="42"/>
      <c r="X229" s="42"/>
      <c r="Y229" s="42"/>
      <c r="Z229" s="42"/>
    </row>
    <row r="230" spans="1:26" s="43" customFormat="1" ht="10.5" customHeight="1" x14ac:dyDescent="0.25">
      <c r="A230" s="17"/>
      <c r="B230" s="3"/>
      <c r="I230" s="2"/>
      <c r="J230" s="2"/>
      <c r="K230" s="2"/>
      <c r="L230" s="2"/>
      <c r="M230" s="3"/>
      <c r="N230" s="2"/>
      <c r="O230" s="2"/>
      <c r="P230" s="9"/>
      <c r="Q230" s="2"/>
      <c r="R230" s="2"/>
      <c r="S230" s="2"/>
      <c r="T230" s="2"/>
      <c r="U230" s="2"/>
      <c r="V230" s="10"/>
      <c r="W230" s="42"/>
      <c r="X230" s="42"/>
      <c r="Y230" s="42"/>
      <c r="Z230" s="42"/>
    </row>
    <row r="231" spans="1:26" s="43" customFormat="1" ht="10.5" customHeight="1" x14ac:dyDescent="0.25">
      <c r="A231" s="17"/>
      <c r="B231" s="3"/>
      <c r="I231" s="2"/>
      <c r="J231" s="2"/>
      <c r="K231" s="2"/>
      <c r="L231" s="2"/>
      <c r="M231" s="3"/>
      <c r="N231" s="2"/>
      <c r="O231" s="2"/>
      <c r="P231" s="9"/>
      <c r="Q231" s="2"/>
      <c r="R231" s="2"/>
      <c r="S231" s="2"/>
      <c r="T231" s="2"/>
      <c r="U231" s="2"/>
      <c r="V231" s="10"/>
      <c r="W231" s="42"/>
      <c r="X231" s="42"/>
      <c r="Y231" s="42"/>
      <c r="Z231" s="42"/>
    </row>
    <row r="232" spans="1:26" s="43" customFormat="1" ht="10.5" customHeight="1" x14ac:dyDescent="0.25">
      <c r="A232" s="17"/>
      <c r="B232" s="3"/>
      <c r="I232" s="2"/>
      <c r="J232" s="2"/>
      <c r="K232" s="2"/>
      <c r="L232" s="2"/>
      <c r="M232" s="3"/>
      <c r="N232" s="2"/>
      <c r="O232" s="2"/>
      <c r="P232" s="9"/>
      <c r="Q232" s="2"/>
      <c r="R232" s="2"/>
      <c r="S232" s="2"/>
      <c r="T232" s="2"/>
      <c r="U232" s="2"/>
      <c r="V232" s="10"/>
      <c r="W232" s="42"/>
      <c r="X232" s="42"/>
      <c r="Y232" s="42"/>
      <c r="Z232" s="42"/>
    </row>
    <row r="233" spans="1:26" s="43" customFormat="1" ht="10.5" customHeight="1" x14ac:dyDescent="0.25">
      <c r="A233" s="17"/>
      <c r="B233" s="3"/>
      <c r="I233" s="2"/>
      <c r="J233" s="2"/>
      <c r="K233" s="2"/>
      <c r="L233" s="2"/>
      <c r="M233" s="3"/>
      <c r="N233" s="2"/>
      <c r="O233" s="2"/>
      <c r="P233" s="9"/>
      <c r="Q233" s="2"/>
      <c r="R233" s="2"/>
      <c r="S233" s="2"/>
      <c r="T233" s="2"/>
      <c r="U233" s="2"/>
      <c r="V233" s="10"/>
      <c r="W233" s="42"/>
      <c r="X233" s="42"/>
      <c r="Y233" s="42"/>
      <c r="Z233" s="42"/>
    </row>
    <row r="234" spans="1:26" s="43" customFormat="1" ht="10.5" customHeight="1" x14ac:dyDescent="0.25">
      <c r="A234" s="17"/>
      <c r="B234" s="3"/>
      <c r="I234" s="2"/>
      <c r="J234" s="2"/>
      <c r="K234" s="2"/>
      <c r="L234" s="2"/>
      <c r="M234" s="3"/>
      <c r="N234" s="2"/>
      <c r="O234" s="2"/>
      <c r="P234" s="9"/>
      <c r="Q234" s="2"/>
      <c r="R234" s="2"/>
      <c r="S234" s="2"/>
      <c r="T234" s="2"/>
      <c r="U234" s="2"/>
      <c r="V234" s="10"/>
      <c r="W234" s="42"/>
      <c r="X234" s="42"/>
      <c r="Y234" s="42"/>
      <c r="Z234" s="42"/>
    </row>
    <row r="235" spans="1:26" s="43" customFormat="1" ht="10.5" customHeight="1" x14ac:dyDescent="0.25">
      <c r="A235" s="17"/>
      <c r="B235" s="3"/>
      <c r="I235" s="2"/>
      <c r="J235" s="2"/>
      <c r="K235" s="2"/>
      <c r="L235" s="2"/>
      <c r="M235" s="3"/>
      <c r="N235" s="2"/>
      <c r="O235" s="2"/>
      <c r="P235" s="9"/>
      <c r="Q235" s="2"/>
      <c r="R235" s="2"/>
      <c r="S235" s="2"/>
      <c r="T235" s="2"/>
      <c r="U235" s="2"/>
      <c r="V235" s="10"/>
      <c r="W235" s="42"/>
      <c r="X235" s="42"/>
      <c r="Y235" s="42"/>
      <c r="Z235" s="42"/>
    </row>
    <row r="236" spans="1:26" s="43" customFormat="1" ht="10.5" customHeight="1" x14ac:dyDescent="0.25">
      <c r="A236" s="17"/>
      <c r="B236" s="3"/>
      <c r="I236" s="2"/>
      <c r="J236" s="2"/>
      <c r="K236" s="2"/>
      <c r="L236" s="2"/>
      <c r="M236" s="3"/>
      <c r="N236" s="2"/>
      <c r="O236" s="2"/>
      <c r="P236" s="9"/>
      <c r="Q236" s="2"/>
      <c r="R236" s="2"/>
      <c r="S236" s="2"/>
      <c r="T236" s="2"/>
      <c r="U236" s="2"/>
      <c r="V236" s="10"/>
      <c r="W236" s="42"/>
      <c r="X236" s="42"/>
      <c r="Y236" s="42"/>
      <c r="Z236" s="42"/>
    </row>
    <row r="237" spans="1:26" s="43" customFormat="1" ht="10.5" customHeight="1" x14ac:dyDescent="0.25">
      <c r="A237" s="17"/>
      <c r="B237" s="3"/>
      <c r="I237" s="2"/>
      <c r="J237" s="2"/>
      <c r="K237" s="2"/>
      <c r="L237" s="2"/>
      <c r="M237" s="3"/>
      <c r="N237" s="2"/>
      <c r="O237" s="2"/>
      <c r="P237" s="9"/>
      <c r="Q237" s="2"/>
      <c r="R237" s="2"/>
      <c r="S237" s="2"/>
      <c r="T237" s="2"/>
      <c r="U237" s="2"/>
      <c r="V237" s="10"/>
      <c r="W237" s="42"/>
      <c r="X237" s="42"/>
      <c r="Y237" s="42"/>
      <c r="Z237" s="42"/>
    </row>
    <row r="238" spans="1:26" s="43" customFormat="1" ht="10.5" customHeight="1" x14ac:dyDescent="0.25">
      <c r="A238" s="17"/>
      <c r="B238" s="3"/>
      <c r="I238" s="2"/>
      <c r="J238" s="2"/>
      <c r="K238" s="2"/>
      <c r="L238" s="2"/>
      <c r="M238" s="3"/>
      <c r="N238" s="2"/>
      <c r="O238" s="2"/>
      <c r="P238" s="9"/>
      <c r="Q238" s="2"/>
      <c r="R238" s="2"/>
      <c r="S238" s="2"/>
      <c r="T238" s="2"/>
      <c r="U238" s="2"/>
      <c r="V238" s="10"/>
      <c r="W238" s="42"/>
      <c r="X238" s="42"/>
      <c r="Y238" s="42"/>
      <c r="Z238" s="42"/>
    </row>
    <row r="239" spans="1:26" s="43" customFormat="1" ht="10.5" customHeight="1" x14ac:dyDescent="0.25">
      <c r="A239" s="17"/>
      <c r="B239" s="3"/>
      <c r="I239" s="2"/>
      <c r="J239" s="2"/>
      <c r="K239" s="2"/>
      <c r="L239" s="2"/>
      <c r="M239" s="3"/>
      <c r="N239" s="2"/>
      <c r="O239" s="2"/>
      <c r="P239" s="9"/>
      <c r="Q239" s="2"/>
      <c r="R239" s="2"/>
      <c r="S239" s="2"/>
      <c r="T239" s="2"/>
      <c r="U239" s="2"/>
      <c r="V239" s="10"/>
      <c r="W239" s="42"/>
      <c r="X239" s="42"/>
      <c r="Y239" s="42"/>
      <c r="Z239" s="42"/>
    </row>
    <row r="240" spans="1:26" s="43" customFormat="1" ht="10.5" customHeight="1" x14ac:dyDescent="0.25">
      <c r="A240" s="17"/>
      <c r="B240" s="3"/>
      <c r="I240" s="2"/>
      <c r="J240" s="2"/>
      <c r="K240" s="2"/>
      <c r="L240" s="2"/>
      <c r="M240" s="3"/>
      <c r="N240" s="2"/>
      <c r="O240" s="2"/>
      <c r="P240" s="9"/>
      <c r="Q240" s="2"/>
      <c r="R240" s="2"/>
      <c r="S240" s="2"/>
      <c r="T240" s="2"/>
      <c r="U240" s="2"/>
      <c r="V240" s="10"/>
      <c r="W240" s="42"/>
      <c r="X240" s="42"/>
      <c r="Y240" s="42"/>
      <c r="Z240" s="42"/>
    </row>
    <row r="241" spans="1:26" s="43" customFormat="1" ht="10.5" customHeight="1" x14ac:dyDescent="0.25">
      <c r="A241" s="17"/>
      <c r="B241" s="3"/>
      <c r="I241" s="2"/>
      <c r="J241" s="2"/>
      <c r="K241" s="2"/>
      <c r="L241" s="2"/>
      <c r="M241" s="3"/>
      <c r="N241" s="2"/>
      <c r="O241" s="2"/>
      <c r="P241" s="9"/>
      <c r="Q241" s="2"/>
      <c r="R241" s="2"/>
      <c r="S241" s="2"/>
      <c r="T241" s="2"/>
      <c r="U241" s="2"/>
      <c r="V241" s="10"/>
      <c r="W241" s="42"/>
      <c r="X241" s="42"/>
      <c r="Y241" s="42"/>
      <c r="Z241" s="42"/>
    </row>
    <row r="242" spans="1:26" s="43" customFormat="1" ht="10.5" customHeight="1" x14ac:dyDescent="0.25">
      <c r="A242" s="17"/>
      <c r="B242" s="3"/>
      <c r="I242" s="2"/>
      <c r="J242" s="2"/>
      <c r="K242" s="2"/>
      <c r="L242" s="2"/>
      <c r="M242" s="3"/>
      <c r="N242" s="2"/>
      <c r="O242" s="2"/>
      <c r="P242" s="9"/>
      <c r="Q242" s="2"/>
      <c r="R242" s="2"/>
      <c r="S242" s="2"/>
      <c r="T242" s="2"/>
      <c r="U242" s="2"/>
      <c r="V242" s="10"/>
      <c r="W242" s="42"/>
      <c r="X242" s="42"/>
      <c r="Y242" s="42"/>
      <c r="Z242" s="42"/>
    </row>
    <row r="243" spans="1:26" s="43" customFormat="1" ht="10.5" customHeight="1" x14ac:dyDescent="0.25">
      <c r="A243" s="17"/>
      <c r="B243" s="3"/>
      <c r="I243" s="2"/>
      <c r="J243" s="2"/>
      <c r="K243" s="2"/>
      <c r="L243" s="2"/>
      <c r="M243" s="3"/>
      <c r="N243" s="2"/>
      <c r="O243" s="2"/>
      <c r="P243" s="9"/>
      <c r="Q243" s="2"/>
      <c r="R243" s="2"/>
      <c r="S243" s="2"/>
      <c r="T243" s="2"/>
      <c r="U243" s="2"/>
      <c r="V243" s="10"/>
      <c r="W243" s="42"/>
      <c r="X243" s="42"/>
      <c r="Y243" s="42"/>
      <c r="Z243" s="42"/>
    </row>
    <row r="244" spans="1:26" s="43" customFormat="1" ht="10.5" customHeight="1" x14ac:dyDescent="0.25">
      <c r="A244" s="17"/>
      <c r="B244" s="3"/>
      <c r="I244" s="2"/>
      <c r="J244" s="2"/>
      <c r="K244" s="2"/>
      <c r="L244" s="2"/>
      <c r="M244" s="3"/>
      <c r="N244" s="2"/>
      <c r="O244" s="2"/>
      <c r="P244" s="9"/>
      <c r="Q244" s="2"/>
      <c r="R244" s="2"/>
      <c r="S244" s="2"/>
      <c r="T244" s="2"/>
      <c r="U244" s="2"/>
      <c r="V244" s="10"/>
      <c r="W244" s="42"/>
      <c r="X244" s="42"/>
      <c r="Y244" s="42"/>
      <c r="Z244" s="42"/>
    </row>
    <row r="245" spans="1:26" s="43" customFormat="1" ht="10.5" customHeight="1" x14ac:dyDescent="0.25">
      <c r="A245" s="17"/>
      <c r="B245" s="3"/>
      <c r="I245" s="2"/>
      <c r="J245" s="2"/>
      <c r="K245" s="2"/>
      <c r="L245" s="2"/>
      <c r="M245" s="3"/>
      <c r="N245" s="2"/>
      <c r="O245" s="2"/>
      <c r="P245" s="9"/>
      <c r="Q245" s="2"/>
      <c r="R245" s="2"/>
      <c r="S245" s="2"/>
      <c r="T245" s="2"/>
      <c r="U245" s="2"/>
      <c r="V245" s="10"/>
      <c r="W245" s="42"/>
      <c r="X245" s="42"/>
      <c r="Y245" s="42"/>
      <c r="Z245" s="42"/>
    </row>
    <row r="246" spans="1:26" s="43" customFormat="1" ht="10.5" customHeight="1" x14ac:dyDescent="0.25">
      <c r="A246" s="17"/>
      <c r="B246" s="3"/>
      <c r="I246" s="2"/>
      <c r="J246" s="2"/>
      <c r="K246" s="2"/>
      <c r="L246" s="2"/>
      <c r="M246" s="3"/>
      <c r="N246" s="2"/>
      <c r="O246" s="2"/>
      <c r="P246" s="9"/>
      <c r="Q246" s="2"/>
      <c r="R246" s="2"/>
      <c r="S246" s="2"/>
      <c r="T246" s="2"/>
      <c r="U246" s="2"/>
      <c r="V246" s="10"/>
      <c r="W246" s="42"/>
      <c r="X246" s="42"/>
      <c r="Y246" s="42"/>
      <c r="Z246" s="42"/>
    </row>
    <row r="247" spans="1:26" s="43" customFormat="1" ht="10.5" customHeight="1" x14ac:dyDescent="0.25">
      <c r="A247" s="17"/>
      <c r="B247" s="3"/>
      <c r="I247" s="2"/>
      <c r="J247" s="2"/>
      <c r="K247" s="2"/>
      <c r="L247" s="2"/>
      <c r="M247" s="3"/>
      <c r="N247" s="2"/>
      <c r="O247" s="2"/>
      <c r="P247" s="9"/>
      <c r="Q247" s="2"/>
      <c r="R247" s="2"/>
      <c r="S247" s="2"/>
      <c r="T247" s="2"/>
      <c r="U247" s="2"/>
      <c r="V247" s="10"/>
      <c r="W247" s="42"/>
      <c r="X247" s="42"/>
      <c r="Y247" s="42"/>
      <c r="Z247" s="42"/>
    </row>
    <row r="248" spans="1:26" s="43" customFormat="1" ht="10.5" customHeight="1" x14ac:dyDescent="0.25">
      <c r="A248" s="17"/>
      <c r="B248" s="3"/>
      <c r="I248" s="2"/>
      <c r="J248" s="2"/>
      <c r="K248" s="2"/>
      <c r="L248" s="2"/>
      <c r="M248" s="3"/>
      <c r="N248" s="2"/>
      <c r="O248" s="2"/>
      <c r="P248" s="9"/>
      <c r="Q248" s="2"/>
      <c r="R248" s="2"/>
      <c r="S248" s="2"/>
      <c r="T248" s="2"/>
      <c r="U248" s="2"/>
      <c r="V248" s="10"/>
      <c r="W248" s="42"/>
      <c r="X248" s="42"/>
      <c r="Y248" s="42"/>
      <c r="Z248" s="42"/>
    </row>
    <row r="249" spans="1:26" s="43" customFormat="1" ht="10.5" customHeight="1" x14ac:dyDescent="0.25">
      <c r="A249" s="17"/>
      <c r="B249" s="3"/>
      <c r="I249" s="2"/>
      <c r="J249" s="2"/>
      <c r="K249" s="2"/>
      <c r="L249" s="2"/>
      <c r="M249" s="3"/>
      <c r="N249" s="2"/>
      <c r="O249" s="2"/>
      <c r="P249" s="9"/>
      <c r="Q249" s="2"/>
      <c r="R249" s="2"/>
      <c r="S249" s="2"/>
      <c r="T249" s="2"/>
      <c r="U249" s="2"/>
      <c r="V249" s="10"/>
      <c r="W249" s="42"/>
      <c r="X249" s="42"/>
      <c r="Y249" s="42"/>
      <c r="Z249" s="42"/>
    </row>
    <row r="250" spans="1:26" s="43" customFormat="1" ht="10.5" customHeight="1" x14ac:dyDescent="0.25">
      <c r="A250" s="17"/>
      <c r="B250" s="3"/>
      <c r="I250" s="2"/>
      <c r="J250" s="2"/>
      <c r="K250" s="2"/>
      <c r="L250" s="2"/>
      <c r="M250" s="3"/>
      <c r="N250" s="2"/>
      <c r="O250" s="2"/>
      <c r="P250" s="9"/>
      <c r="Q250" s="2"/>
      <c r="R250" s="2"/>
      <c r="S250" s="2"/>
      <c r="T250" s="2"/>
      <c r="U250" s="2"/>
      <c r="V250" s="10"/>
      <c r="W250" s="42"/>
      <c r="X250" s="42"/>
      <c r="Y250" s="42"/>
      <c r="Z250" s="42"/>
    </row>
    <row r="251" spans="1:26" s="43" customFormat="1" ht="10.5" customHeight="1" x14ac:dyDescent="0.25">
      <c r="A251" s="17"/>
      <c r="B251" s="3"/>
      <c r="I251" s="2"/>
      <c r="J251" s="2"/>
      <c r="K251" s="2"/>
      <c r="L251" s="2"/>
      <c r="M251" s="3"/>
      <c r="N251" s="2"/>
      <c r="O251" s="2"/>
      <c r="P251" s="9"/>
      <c r="Q251" s="2"/>
      <c r="R251" s="2"/>
      <c r="S251" s="2"/>
      <c r="T251" s="2"/>
      <c r="U251" s="2"/>
      <c r="V251" s="10"/>
      <c r="W251" s="42"/>
      <c r="X251" s="42"/>
      <c r="Y251" s="42"/>
      <c r="Z251" s="42"/>
    </row>
    <row r="252" spans="1:26" s="43" customFormat="1" ht="10.5" customHeight="1" x14ac:dyDescent="0.25">
      <c r="A252" s="17"/>
      <c r="B252" s="3"/>
      <c r="I252" s="2"/>
      <c r="J252" s="2"/>
      <c r="K252" s="2"/>
      <c r="L252" s="2"/>
      <c r="M252" s="3"/>
      <c r="N252" s="2"/>
      <c r="O252" s="2"/>
      <c r="P252" s="9"/>
      <c r="Q252" s="2"/>
      <c r="R252" s="2"/>
      <c r="S252" s="2"/>
      <c r="T252" s="2"/>
      <c r="U252" s="2"/>
      <c r="V252" s="10"/>
      <c r="W252" s="42"/>
      <c r="X252" s="42"/>
      <c r="Y252" s="42"/>
      <c r="Z252" s="42"/>
    </row>
    <row r="253" spans="1:26" s="43" customFormat="1" ht="10.5" customHeight="1" x14ac:dyDescent="0.25">
      <c r="A253" s="17"/>
      <c r="B253" s="3"/>
      <c r="I253" s="2"/>
      <c r="J253" s="2"/>
      <c r="K253" s="2"/>
      <c r="L253" s="2"/>
      <c r="M253" s="3"/>
      <c r="N253" s="2"/>
      <c r="O253" s="2"/>
      <c r="P253" s="9"/>
      <c r="Q253" s="2"/>
      <c r="R253" s="2"/>
      <c r="S253" s="2"/>
      <c r="T253" s="2"/>
      <c r="U253" s="2"/>
      <c r="V253" s="10"/>
      <c r="W253" s="42"/>
      <c r="X253" s="42"/>
      <c r="Y253" s="42"/>
      <c r="Z253" s="42"/>
    </row>
    <row r="254" spans="1:26" s="43" customFormat="1" ht="10.5" customHeight="1" x14ac:dyDescent="0.25">
      <c r="A254" s="17"/>
      <c r="B254" s="3"/>
      <c r="I254" s="2"/>
      <c r="J254" s="2"/>
      <c r="K254" s="2"/>
      <c r="L254" s="2"/>
      <c r="M254" s="3"/>
      <c r="N254" s="2"/>
      <c r="O254" s="2"/>
      <c r="P254" s="9"/>
      <c r="Q254" s="2"/>
      <c r="R254" s="2"/>
      <c r="S254" s="2"/>
      <c r="T254" s="2"/>
      <c r="U254" s="2"/>
      <c r="V254" s="10"/>
      <c r="W254" s="42"/>
      <c r="X254" s="42"/>
      <c r="Y254" s="42"/>
      <c r="Z254" s="42"/>
    </row>
    <row r="255" spans="1:26" s="43" customFormat="1" ht="10.5" customHeight="1" x14ac:dyDescent="0.25">
      <c r="A255" s="17"/>
      <c r="B255" s="3"/>
      <c r="I255" s="2"/>
      <c r="J255" s="2"/>
      <c r="K255" s="2"/>
      <c r="L255" s="2"/>
      <c r="M255" s="3"/>
      <c r="N255" s="2"/>
      <c r="O255" s="2"/>
      <c r="P255" s="9"/>
      <c r="Q255" s="2"/>
      <c r="R255" s="2"/>
      <c r="S255" s="2"/>
      <c r="T255" s="2"/>
      <c r="U255" s="2"/>
      <c r="V255" s="10"/>
      <c r="W255" s="42"/>
      <c r="X255" s="42"/>
      <c r="Y255" s="42"/>
      <c r="Z255" s="42"/>
    </row>
    <row r="256" spans="1:26" s="43" customFormat="1" ht="10.5" customHeight="1" x14ac:dyDescent="0.25">
      <c r="A256" s="17"/>
      <c r="B256" s="3"/>
      <c r="I256" s="2"/>
      <c r="J256" s="2"/>
      <c r="K256" s="2"/>
      <c r="L256" s="2"/>
      <c r="M256" s="3"/>
      <c r="N256" s="2"/>
      <c r="O256" s="2"/>
      <c r="P256" s="9"/>
      <c r="Q256" s="2"/>
      <c r="R256" s="2"/>
      <c r="S256" s="2"/>
      <c r="T256" s="2"/>
      <c r="U256" s="2"/>
      <c r="V256" s="10"/>
      <c r="W256" s="42"/>
      <c r="X256" s="42"/>
      <c r="Y256" s="42"/>
      <c r="Z256" s="42"/>
    </row>
    <row r="257" spans="1:26" s="43" customFormat="1" ht="10.5" customHeight="1" x14ac:dyDescent="0.25">
      <c r="A257" s="17"/>
      <c r="B257" s="3"/>
      <c r="I257" s="2"/>
      <c r="J257" s="2"/>
      <c r="K257" s="2"/>
      <c r="L257" s="2"/>
      <c r="M257" s="3"/>
      <c r="N257" s="2"/>
      <c r="O257" s="2"/>
      <c r="P257" s="9"/>
      <c r="Q257" s="2"/>
      <c r="R257" s="2"/>
      <c r="S257" s="2"/>
      <c r="T257" s="2"/>
      <c r="U257" s="2"/>
      <c r="V257" s="10"/>
      <c r="W257" s="42"/>
      <c r="X257" s="42"/>
      <c r="Y257" s="42"/>
      <c r="Z257" s="42"/>
    </row>
    <row r="258" spans="1:26" s="43" customFormat="1" ht="10.5" customHeight="1" x14ac:dyDescent="0.25">
      <c r="A258" s="17"/>
      <c r="B258" s="3"/>
      <c r="I258" s="2"/>
      <c r="J258" s="2"/>
      <c r="K258" s="2"/>
      <c r="L258" s="2"/>
      <c r="M258" s="3"/>
      <c r="N258" s="2"/>
      <c r="O258" s="2"/>
      <c r="P258" s="9"/>
      <c r="Q258" s="2"/>
      <c r="R258" s="2"/>
      <c r="S258" s="2"/>
      <c r="T258" s="2"/>
      <c r="U258" s="2"/>
      <c r="V258" s="10"/>
      <c r="W258" s="42"/>
      <c r="X258" s="42"/>
      <c r="Y258" s="42"/>
      <c r="Z258" s="42"/>
    </row>
    <row r="259" spans="1:26" s="43" customFormat="1" ht="10.5" customHeight="1" x14ac:dyDescent="0.25">
      <c r="A259" s="17"/>
      <c r="B259" s="3"/>
      <c r="I259" s="2"/>
      <c r="J259" s="2"/>
      <c r="K259" s="2"/>
      <c r="L259" s="2"/>
      <c r="M259" s="3"/>
      <c r="N259" s="2"/>
      <c r="O259" s="2"/>
      <c r="P259" s="9"/>
      <c r="Q259" s="2"/>
      <c r="R259" s="2"/>
      <c r="S259" s="2"/>
      <c r="T259" s="2"/>
      <c r="U259" s="2"/>
      <c r="V259" s="10"/>
      <c r="W259" s="42"/>
      <c r="X259" s="42"/>
      <c r="Y259" s="42"/>
      <c r="Z259" s="42"/>
    </row>
    <row r="260" spans="1:26" s="43" customFormat="1" ht="10.5" customHeight="1" x14ac:dyDescent="0.25">
      <c r="A260" s="17"/>
      <c r="B260" s="3"/>
      <c r="I260" s="2"/>
      <c r="J260" s="2"/>
      <c r="K260" s="2"/>
      <c r="L260" s="2"/>
      <c r="M260" s="3"/>
      <c r="N260" s="2"/>
      <c r="O260" s="2"/>
      <c r="P260" s="9"/>
      <c r="Q260" s="2"/>
      <c r="R260" s="2"/>
      <c r="S260" s="2"/>
      <c r="T260" s="2"/>
      <c r="U260" s="2"/>
      <c r="V260" s="10"/>
      <c r="W260" s="42"/>
      <c r="X260" s="42"/>
      <c r="Y260" s="42"/>
      <c r="Z260" s="42"/>
    </row>
    <row r="261" spans="1:26" s="43" customFormat="1" ht="10.5" customHeight="1" x14ac:dyDescent="0.25">
      <c r="A261" s="17"/>
      <c r="B261" s="3"/>
      <c r="I261" s="2"/>
      <c r="J261" s="2"/>
      <c r="K261" s="2"/>
      <c r="L261" s="2"/>
      <c r="M261" s="3"/>
      <c r="N261" s="2"/>
      <c r="O261" s="2"/>
      <c r="P261" s="9"/>
      <c r="Q261" s="2"/>
      <c r="R261" s="2"/>
      <c r="S261" s="2"/>
      <c r="T261" s="2"/>
      <c r="U261" s="2"/>
      <c r="V261" s="10"/>
      <c r="W261" s="42"/>
      <c r="X261" s="42"/>
      <c r="Y261" s="42"/>
      <c r="Z261" s="42"/>
    </row>
    <row r="262" spans="1:26" s="43" customFormat="1" ht="10.5" customHeight="1" x14ac:dyDescent="0.25">
      <c r="A262" s="17"/>
      <c r="B262" s="3"/>
      <c r="I262" s="2"/>
      <c r="J262" s="2"/>
      <c r="K262" s="2"/>
      <c r="L262" s="2"/>
      <c r="M262" s="3"/>
      <c r="N262" s="2"/>
      <c r="O262" s="2"/>
      <c r="P262" s="9"/>
      <c r="Q262" s="2"/>
      <c r="R262" s="2"/>
      <c r="S262" s="2"/>
      <c r="T262" s="2"/>
      <c r="U262" s="2"/>
      <c r="V262" s="10"/>
      <c r="W262" s="42"/>
      <c r="X262" s="42"/>
      <c r="Y262" s="42"/>
      <c r="Z262" s="42"/>
    </row>
    <row r="263" spans="1:26" s="43" customFormat="1" ht="10.5" customHeight="1" x14ac:dyDescent="0.25">
      <c r="A263" s="17"/>
      <c r="B263" s="3"/>
      <c r="I263" s="2"/>
      <c r="J263" s="2"/>
      <c r="K263" s="2"/>
      <c r="L263" s="2"/>
      <c r="M263" s="3"/>
      <c r="N263" s="2"/>
      <c r="O263" s="2"/>
      <c r="P263" s="9"/>
      <c r="Q263" s="2"/>
      <c r="R263" s="2"/>
      <c r="S263" s="2"/>
      <c r="T263" s="2"/>
      <c r="U263" s="2"/>
      <c r="V263" s="10"/>
      <c r="W263" s="42"/>
      <c r="X263" s="42"/>
      <c r="Y263" s="42"/>
      <c r="Z263" s="42"/>
    </row>
    <row r="264" spans="1:26" s="43" customFormat="1" ht="10.5" customHeight="1" x14ac:dyDescent="0.25">
      <c r="A264" s="17"/>
      <c r="B264" s="3"/>
      <c r="I264" s="2"/>
      <c r="J264" s="2"/>
      <c r="K264" s="2"/>
      <c r="L264" s="2"/>
      <c r="M264" s="3"/>
      <c r="N264" s="2"/>
      <c r="O264" s="2"/>
      <c r="P264" s="9"/>
      <c r="Q264" s="2"/>
      <c r="R264" s="2"/>
      <c r="S264" s="2"/>
      <c r="T264" s="2"/>
      <c r="U264" s="2"/>
      <c r="V264" s="10"/>
      <c r="W264" s="42"/>
      <c r="X264" s="42"/>
      <c r="Y264" s="42"/>
      <c r="Z264" s="42"/>
    </row>
    <row r="265" spans="1:26" s="43" customFormat="1" ht="10.5" customHeight="1" x14ac:dyDescent="0.25">
      <c r="A265" s="17"/>
      <c r="B265" s="3"/>
      <c r="I265" s="2"/>
      <c r="J265" s="2"/>
      <c r="K265" s="2"/>
      <c r="L265" s="2"/>
      <c r="M265" s="3"/>
      <c r="N265" s="2"/>
      <c r="O265" s="2"/>
      <c r="P265" s="9"/>
      <c r="Q265" s="2"/>
      <c r="R265" s="2"/>
      <c r="S265" s="2"/>
      <c r="T265" s="2"/>
      <c r="U265" s="2"/>
      <c r="V265" s="10"/>
      <c r="W265" s="42"/>
      <c r="X265" s="42"/>
      <c r="Y265" s="42"/>
      <c r="Z265" s="42"/>
    </row>
    <row r="266" spans="1:26" s="43" customFormat="1" ht="10.5" customHeight="1" x14ac:dyDescent="0.25">
      <c r="A266" s="17"/>
      <c r="B266" s="3"/>
      <c r="I266" s="2"/>
      <c r="J266" s="2"/>
      <c r="K266" s="2"/>
      <c r="L266" s="2"/>
      <c r="M266" s="3"/>
      <c r="N266" s="2"/>
      <c r="O266" s="2"/>
      <c r="P266" s="9"/>
      <c r="Q266" s="2"/>
      <c r="R266" s="2"/>
      <c r="S266" s="2"/>
      <c r="T266" s="2"/>
      <c r="U266" s="2"/>
      <c r="V266" s="10"/>
      <c r="W266" s="42"/>
      <c r="X266" s="42"/>
      <c r="Y266" s="42"/>
      <c r="Z266" s="42"/>
    </row>
    <row r="267" spans="1:26" s="43" customFormat="1" ht="10.5" customHeight="1" x14ac:dyDescent="0.25">
      <c r="A267" s="17"/>
      <c r="B267" s="3"/>
      <c r="I267" s="2"/>
      <c r="J267" s="2"/>
      <c r="K267" s="2"/>
      <c r="L267" s="2"/>
      <c r="M267" s="3"/>
      <c r="N267" s="2"/>
      <c r="O267" s="2"/>
      <c r="P267" s="9"/>
      <c r="Q267" s="2"/>
      <c r="R267" s="2"/>
      <c r="S267" s="2"/>
      <c r="T267" s="2"/>
      <c r="U267" s="2"/>
      <c r="V267" s="10"/>
      <c r="W267" s="42"/>
      <c r="X267" s="42"/>
      <c r="Y267" s="42"/>
      <c r="Z267" s="42"/>
    </row>
    <row r="268" spans="1:26" s="43" customFormat="1" ht="10.5" customHeight="1" x14ac:dyDescent="0.25">
      <c r="A268" s="17"/>
      <c r="B268" s="3"/>
      <c r="I268" s="2"/>
      <c r="J268" s="2"/>
      <c r="K268" s="2"/>
      <c r="L268" s="2"/>
      <c r="M268" s="3"/>
      <c r="N268" s="2"/>
      <c r="O268" s="2"/>
      <c r="P268" s="9"/>
      <c r="Q268" s="2"/>
      <c r="R268" s="2"/>
      <c r="S268" s="2"/>
      <c r="T268" s="2"/>
      <c r="U268" s="2"/>
      <c r="V268" s="10"/>
      <c r="W268" s="42"/>
      <c r="X268" s="42"/>
      <c r="Y268" s="42"/>
      <c r="Z268" s="42"/>
    </row>
    <row r="269" spans="1:26" s="43" customFormat="1" ht="10.5" customHeight="1" x14ac:dyDescent="0.25">
      <c r="A269" s="17"/>
      <c r="B269" s="3"/>
      <c r="I269" s="2"/>
      <c r="J269" s="2"/>
      <c r="K269" s="2"/>
      <c r="L269" s="2"/>
      <c r="M269" s="3"/>
      <c r="N269" s="2"/>
      <c r="O269" s="2"/>
      <c r="P269" s="9"/>
      <c r="Q269" s="2"/>
      <c r="R269" s="2"/>
      <c r="S269" s="2"/>
      <c r="T269" s="2"/>
      <c r="U269" s="2"/>
      <c r="V269" s="10"/>
      <c r="W269" s="42"/>
      <c r="X269" s="42"/>
      <c r="Y269" s="42"/>
      <c r="Z269" s="42"/>
    </row>
    <row r="270" spans="1:26" s="43" customFormat="1" ht="10.5" customHeight="1" x14ac:dyDescent="0.25">
      <c r="A270" s="17"/>
      <c r="B270" s="3"/>
      <c r="I270" s="2"/>
      <c r="J270" s="2"/>
      <c r="K270" s="2"/>
      <c r="L270" s="2"/>
      <c r="M270" s="3"/>
      <c r="N270" s="2"/>
      <c r="O270" s="2"/>
      <c r="P270" s="9"/>
      <c r="Q270" s="2"/>
      <c r="R270" s="2"/>
      <c r="S270" s="2"/>
      <c r="T270" s="2"/>
      <c r="U270" s="2"/>
      <c r="V270" s="10"/>
      <c r="W270" s="42"/>
      <c r="X270" s="42"/>
      <c r="Y270" s="42"/>
      <c r="Z270" s="42"/>
    </row>
    <row r="271" spans="1:26" s="43" customFormat="1" ht="10.5" customHeight="1" x14ac:dyDescent="0.25">
      <c r="A271" s="17"/>
      <c r="B271" s="3"/>
      <c r="I271" s="2"/>
      <c r="J271" s="2"/>
      <c r="K271" s="2"/>
      <c r="L271" s="2"/>
      <c r="M271" s="3"/>
      <c r="N271" s="2"/>
      <c r="O271" s="2"/>
      <c r="P271" s="9"/>
      <c r="Q271" s="2"/>
      <c r="R271" s="2"/>
      <c r="S271" s="2"/>
      <c r="T271" s="2"/>
      <c r="U271" s="2"/>
      <c r="V271" s="10"/>
      <c r="W271" s="42"/>
      <c r="X271" s="42"/>
      <c r="Y271" s="42"/>
      <c r="Z271" s="42"/>
    </row>
    <row r="272" spans="1:26" s="43" customFormat="1" ht="10.5" customHeight="1" x14ac:dyDescent="0.25">
      <c r="A272" s="17"/>
      <c r="B272" s="3"/>
      <c r="I272" s="2"/>
      <c r="J272" s="2"/>
      <c r="K272" s="2"/>
      <c r="L272" s="2"/>
      <c r="M272" s="3"/>
      <c r="N272" s="2"/>
      <c r="O272" s="2"/>
      <c r="P272" s="9"/>
      <c r="Q272" s="2"/>
      <c r="R272" s="2"/>
      <c r="S272" s="2"/>
      <c r="T272" s="2"/>
      <c r="U272" s="2"/>
      <c r="V272" s="10"/>
      <c r="W272" s="42"/>
      <c r="X272" s="42"/>
      <c r="Y272" s="42"/>
      <c r="Z272" s="42"/>
    </row>
    <row r="276" spans="13:13" s="11" customFormat="1" ht="10.5" customHeight="1" x14ac:dyDescent="0.25">
      <c r="M276" s="3"/>
    </row>
    <row r="277" spans="13:13" s="11" customFormat="1" ht="10.5" customHeight="1" x14ac:dyDescent="0.25">
      <c r="M277" s="3"/>
    </row>
    <row r="278" spans="13:13" s="11" customFormat="1" ht="10.5" customHeight="1" x14ac:dyDescent="0.25">
      <c r="M278" s="3"/>
    </row>
    <row r="279" spans="13:13" s="11" customFormat="1" ht="10.5" customHeight="1" x14ac:dyDescent="0.25">
      <c r="M279" s="3"/>
    </row>
    <row r="280" spans="13:13" s="11" customFormat="1" ht="10.5" customHeight="1" x14ac:dyDescent="0.25">
      <c r="M280" s="3"/>
    </row>
    <row r="281" spans="13:13" s="11" customFormat="1" ht="10.5" customHeight="1" x14ac:dyDescent="0.25">
      <c r="M281" s="3"/>
    </row>
    <row r="282" spans="13:13" s="11" customFormat="1" ht="10.5" customHeight="1" x14ac:dyDescent="0.25">
      <c r="M282" s="3"/>
    </row>
    <row r="283" spans="13:13" s="11" customFormat="1" ht="10.5" customHeight="1" x14ac:dyDescent="0.25">
      <c r="M283" s="3"/>
    </row>
    <row r="284" spans="13:13" s="11" customFormat="1" ht="10.5" customHeight="1" x14ac:dyDescent="0.25">
      <c r="M284" s="3"/>
    </row>
    <row r="285" spans="13:13" s="11" customFormat="1" ht="10.5" customHeight="1" x14ac:dyDescent="0.25">
      <c r="M285" s="3"/>
    </row>
    <row r="286" spans="13:13" s="11" customFormat="1" ht="10.5" customHeight="1" x14ac:dyDescent="0.25">
      <c r="M286" s="3"/>
    </row>
  </sheetData>
  <mergeCells count="14">
    <mergeCell ref="D116:F116"/>
    <mergeCell ref="A33:A37"/>
    <mergeCell ref="A38:A43"/>
    <mergeCell ref="C62:C63"/>
    <mergeCell ref="E62:E63"/>
    <mergeCell ref="C64:C65"/>
    <mergeCell ref="E64:E65"/>
    <mergeCell ref="A6:A11"/>
    <mergeCell ref="C24:F24"/>
    <mergeCell ref="H24:H26"/>
    <mergeCell ref="C25:C26"/>
    <mergeCell ref="D25:D26"/>
    <mergeCell ref="E25:E26"/>
    <mergeCell ref="C21:F21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F11:G11 F43:G43" xr:uid="{17503935-01B6-4EF6-91FF-9F48AACF953E}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D6 D38" xr:uid="{C8E2A521-0448-4CFA-A6C4-678FFFF0EE7D}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D4 D13 D15 D17 D81:D86" xr:uid="{5BEC402E-2C5B-4CDD-A378-FCC7E8F1D49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65:G65 F63:G63" xr:uid="{536E9E57-2B2D-40AC-8746-B7F338407527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11:G113" xr:uid="{39ECB011-ECD9-41A7-A32D-EF45EA299570}">
      <formula1>900</formula1>
    </dataValidation>
    <dataValidation type="decimal" allowBlank="1" showErrorMessage="1" errorTitle="Ошибка" error="Допускается ввод только действительных чисел!" sqref="F70:G71" xr:uid="{89AEC7AB-7FAE-46E9-82CF-7EED61CE9A22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2 F67:G67 D68" xr:uid="{B3ADD416-F530-491A-9E8A-B6B6B636BC63}">
      <formula1>900</formula1>
    </dataValidation>
    <dataValidation type="decimal" allowBlank="1" showErrorMessage="1" errorTitle="Ошибка" error="Допускается ввод только действительных чисел!" sqref="F109:G110 F95:G100 F103:G103 F106:G106 F17:G17 F88:G88 F79:G79 F73:G77 F81:G86" xr:uid="{2DD6719C-4D37-4A7B-B8EB-C59486E0781B}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F33:G33 F114:G114 E8 F37:G37 E40" xr:uid="{E94B06CB-051C-4999-AC70-4BB7D8092E76}">
      <formula1>900</formula1>
    </dataValidation>
    <dataValidation type="decimal" allowBlank="1" showErrorMessage="1" errorTitle="Ошибка" error="Допускается ввод только неотрицательных чисел!" sqref="F64:G64 F66:G66 F72:G72 F2:G2 F34:G36 F45:G62 F31:G31 F8:G10 F4:G4 F13:G13 F89:G94 F15:G15 F29:G29 F68:G68 F40:G42" xr:uid="{03A18112-1FE8-478C-81A2-4F76B44F3EBD}">
      <formula1>0</formula1>
      <formula2>9.99999999999999E+23</formula2>
    </dataValidation>
  </dataValidations>
  <hyperlinks>
    <hyperlink ref="G111" location="'Форма 4.3.1'!$H$99" tooltip="Кликните по гиперссылке, чтобы перейти по гиперссылке или отредактировать её" display="https://portal.eias.ru/Portal/DownloadPage.aspx?type=12&amp;guid=4ebfa441-7d66-42b3-8a5a-167384a06a0c" xr:uid="{4597CAD6-4BCE-4A7D-B110-59A73A79BFCE}"/>
    <hyperlink ref="G112" location="'Форма 4.3.1'!$H$100" tooltip="Кликните по гиперссылке, чтобы перейти по гиперссылке или отредактировать её" display="https://portal.eias.ru/Portal/DownloadPage.aspx?type=12&amp;guid=4ebfa441-7d66-42b3-8a5a-167384a06a0c" xr:uid="{6372F808-325D-4B42-9CBD-60AA68F6470C}"/>
    <hyperlink ref="G113" location="'Форма 4.3.1'!$H$101" tooltip="Кликните по гиперссылке, чтобы перейти по гиперссылке или отредактировать её" display="https://portal.eias.ru/Portal/DownloadPage.aspx?type=12&amp;guid=4ebfa441-7d66-42b3-8a5a-167384a06a0c" xr:uid="{6D1C9C07-E0EA-40F7-8C50-0E5A59C3FDB4}"/>
    <hyperlink ref="F111" location="'Форма 4.3.1'!$G$99" tooltip="Кликните по гиперссылке, чтобы перейти по гиперссылке или отредактировать её" display="https://portal.eias.ru/Portal/DownloadPage.aspx?type=12&amp;guid=4ebfa441-7d66-42b3-8a5a-167384a06a0c" xr:uid="{5DE7268E-F18A-436A-AAC2-790A7F6D2747}"/>
    <hyperlink ref="F112" location="'Форма 4.3.1'!$G$100" tooltip="Кликните по гиперссылке, чтобы перейти по гиперссылке или отредактировать её" display="https://portal.eias.ru/Portal/DownloadPage.aspx?type=12&amp;guid=4ebfa441-7d66-42b3-8a5a-167384a06a0c" xr:uid="{4AFCE199-757E-4AF5-8C39-3401D6D4F5E0}"/>
    <hyperlink ref="F113" location="'Форма 4.3.1'!$G$101" tooltip="Кликните по гиперссылке, чтобы перейти по гиперссылке или отредактировать её" display="https://portal.eias.ru/Portal/DownloadPage.aspx?type=12&amp;guid=4ebfa441-7d66-42b3-8a5a-167384a06a0c" xr:uid="{325B2DF6-207F-430F-A776-6681DE91AA3B}"/>
    <hyperlink ref="F78" location="'Форма 4.3.1'!$G$72" tooltip="Кликните по гиперссылке, чтобы перейти по гиперссылке или отредактировать её" display="https://portal.eias.ru/Portal/DownloadPage.aspx?type=12&amp;guid=2f1b7cc8-a769-4e77-9258-7fbd99642140" xr:uid="{4FD3D52A-83B8-4D1C-AD25-9405222ECFC9}"/>
    <hyperlink ref="G78" location="'Форма 4.3.1'!$H$72" tooltip="Кликните по гиперссылке, чтобы перейти по гиперссылке или отредактировать её" display="https://portal.eias.ru/Portal/DownloadPage.aspx?type=12&amp;guid=2f1b7cc8-a769-4e77-9258-7fbd99642140" xr:uid="{42225F1A-7FB3-4057-B97A-272C30E674A1}"/>
  </hyperlinks>
  <pageMargins left="0.31496062992125984" right="0.31496062992125984" top="0.15748031496062992" bottom="0.15748031496062992" header="0.31496062992125984" footer="0.31496062992125984"/>
  <pageSetup paperSize="9" orientation="landscape" r:id="rId1"/>
  <colBreaks count="1" manualBreakCount="1">
    <brk id="6" max="11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Светлана Александровна</dc:creator>
  <cp:lastModifiedBy>Тарасова Светлана Александровна</cp:lastModifiedBy>
  <cp:lastPrinted>2023-10-17T11:10:04Z</cp:lastPrinted>
  <dcterms:created xsi:type="dcterms:W3CDTF">2023-10-05T10:44:21Z</dcterms:created>
  <dcterms:modified xsi:type="dcterms:W3CDTF">2023-11-02T10:29:44Z</dcterms:modified>
</cp:coreProperties>
</file>